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prod.protected.ind\USER_VI1\user\hp2186\Desktop\"/>
    </mc:Choice>
  </mc:AlternateContent>
  <xr:revisionPtr revIDLastSave="0" documentId="8_{91F92FCE-FC4E-4D2A-AA77-AE6D363FEB19}" xr6:coauthVersionLast="47" xr6:coauthVersionMax="47" xr10:uidLastSave="{00000000-0000-0000-0000-000000000000}"/>
  <bookViews>
    <workbookView xWindow="-120" yWindow="-120" windowWidth="29040" windowHeight="17640" firstSheet="1" activeTab="1" xr2:uid="{00000000-000D-0000-FFFF-FFFF00000000}"/>
  </bookViews>
  <sheets>
    <sheet name="A-10 Supplier information" sheetId="8" r:id="rId1"/>
    <sheet name="B-2 Cost to import and sell" sheetId="5" r:id="rId2"/>
    <sheet name="B-3 Forward Orders" sheetId="3" r:id="rId3"/>
    <sheet name="C-2 Sales" sheetId="4" r:id="rId4"/>
    <sheet name="C-3 SG&amp;A listing" sheetId="6" r:id="rId5"/>
    <sheet name="C-4 SG&amp;A calculation" sheetId="7" r:id="rId6"/>
    <sheet name="E-7 Sales source" sheetId="9" r:id="rId7"/>
    <sheet name="E-10 Upwards sales" sheetId="10"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 i="5" l="1"/>
  <c r="AC8" i="5" s="1"/>
  <c r="AG8" i="5"/>
  <c r="AH8" i="5"/>
  <c r="AB9" i="5"/>
  <c r="AC9" i="5" s="1"/>
  <c r="AG9" i="5"/>
  <c r="AH9" i="5"/>
  <c r="H8" i="5"/>
  <c r="AD8" i="5" s="1"/>
  <c r="H9" i="5"/>
  <c r="AD9" i="5" s="1"/>
  <c r="I8" i="5"/>
  <c r="AE8" i="5" s="1"/>
  <c r="I9" i="5"/>
  <c r="AE9" i="5" s="1"/>
  <c r="AF8" i="5" l="1"/>
  <c r="AM8" i="5" s="1"/>
  <c r="AF9" i="5"/>
  <c r="AM9" i="5" s="1"/>
  <c r="AH10" i="5" l="1"/>
  <c r="AG10" i="5"/>
  <c r="AB10" i="5"/>
  <c r="AC10" i="5" s="1"/>
  <c r="I10" i="5"/>
  <c r="AE10" i="5" s="1"/>
  <c r="H10" i="5"/>
  <c r="AD10" i="5" s="1"/>
  <c r="AF10" i="5" l="1"/>
  <c r="AM10" i="5" s="1"/>
  <c r="C17" i="10"/>
  <c r="C12" i="10" s="1"/>
  <c r="C11" i="10" s="1"/>
  <c r="C10" i="10" s="1"/>
  <c r="B17" i="10"/>
  <c r="B12" i="10" s="1"/>
  <c r="B11" i="10" s="1"/>
  <c r="B10" i="10" s="1"/>
  <c r="B7" i="10"/>
  <c r="B6" i="10"/>
  <c r="P7" i="4" l="1"/>
  <c r="J7" i="4"/>
  <c r="J7" i="3" l="1"/>
  <c r="B8" i="7" l="1"/>
  <c r="B9" i="7" s="1"/>
  <c r="X9" i="4" l="1"/>
  <c r="T7" i="4"/>
  <c r="U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7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700-000002000000}">
      <text>
        <r>
          <rPr>
            <sz val="9"/>
            <color indexed="81"/>
            <rFont val="Tahoma"/>
            <family val="2"/>
          </rPr>
          <t>If the period and financial year are different, please enter the difference in revenue between the periods.</t>
        </r>
      </text>
    </comment>
    <comment ref="B9" authorId="0" shapeId="0" xr:uid="{00000000-0006-0000-07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7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700-000005000000}">
      <text>
        <r>
          <rPr>
            <sz val="9"/>
            <color indexed="81"/>
            <rFont val="Tahoma"/>
            <family val="2"/>
          </rPr>
          <t>Enter the total sales revenue and quantity as reported in the Sales worksheet</t>
        </r>
      </text>
    </comment>
    <comment ref="B19" authorId="0" shapeId="0" xr:uid="{00000000-0006-0000-0700-00000600000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<sst xmlns="http://schemas.openxmlformats.org/spreadsheetml/2006/main" count="514" uniqueCount="319">
  <si>
    <t>INSERT COMPANY NAME</t>
  </si>
  <si>
    <t>Supplier information</t>
  </si>
  <si>
    <t>Supplier details</t>
  </si>
  <si>
    <t>Manufacturer details</t>
  </si>
  <si>
    <t>Country of manufacture</t>
  </si>
  <si>
    <t>Supplier</t>
  </si>
  <si>
    <t>Contact person</t>
  </si>
  <si>
    <t>Position</t>
  </si>
  <si>
    <t>Mailing address</t>
  </si>
  <si>
    <t>Telephone</t>
  </si>
  <si>
    <t>E-mail address</t>
  </si>
  <si>
    <t>Is the supplier the manufacturer?</t>
  </si>
  <si>
    <t>Name of manufacturer</t>
  </si>
  <si>
    <t>Name of contact person</t>
  </si>
  <si>
    <t>Estimated Volumes</t>
  </si>
  <si>
    <t>[1]</t>
  </si>
  <si>
    <t>[2]</t>
  </si>
  <si>
    <t>[3]</t>
  </si>
  <si>
    <t>[4]</t>
  </si>
  <si>
    <t>[5]</t>
  </si>
  <si>
    <t>[6]</t>
  </si>
  <si>
    <t>[7]</t>
  </si>
  <si>
    <t>[8]</t>
  </si>
  <si>
    <t>[9]</t>
  </si>
  <si>
    <t>[10]</t>
  </si>
  <si>
    <t>[11]</t>
  </si>
  <si>
    <t>[12]</t>
  </si>
  <si>
    <t>[13]</t>
  </si>
  <si>
    <t>[14]</t>
  </si>
  <si>
    <t>[15]</t>
  </si>
  <si>
    <t xml:space="preserve">Notes:  [1]  </t>
  </si>
  <si>
    <t>The country of where the goods will be manufactured.</t>
  </si>
  <si>
    <t xml:space="preserve">[2]  </t>
  </si>
  <si>
    <t>The name of your supplier.</t>
  </si>
  <si>
    <t xml:space="preserve">[3]  </t>
  </si>
  <si>
    <t>The name of your contact at your supplier.</t>
  </si>
  <si>
    <t xml:space="preserve">[4]  </t>
  </si>
  <si>
    <t>The position in the company of your contact person.</t>
  </si>
  <si>
    <t xml:space="preserve">[5]  </t>
  </si>
  <si>
    <t>The mailing address of your supplier.</t>
  </si>
  <si>
    <t xml:space="preserve">[6]  </t>
  </si>
  <si>
    <t>The telephone number of the contact at your supplier, including the international direct dialling number and area code.</t>
  </si>
  <si>
    <t xml:space="preserve">[7]  </t>
  </si>
  <si>
    <t>The email address of your contact at your supplier.</t>
  </si>
  <si>
    <t xml:space="preserve">[8]  </t>
  </si>
  <si>
    <t>Is your supplier also the manufacturer of the goods?</t>
  </si>
  <si>
    <t xml:space="preserve">[9]  </t>
  </si>
  <si>
    <t>The name of the manufacturer of the goods (if known).</t>
  </si>
  <si>
    <t xml:space="preserve">[10]  </t>
  </si>
  <si>
    <t>The name of a contact person at the manufacturer (if known).</t>
  </si>
  <si>
    <t xml:space="preserve">[11]  </t>
  </si>
  <si>
    <t>The position of the contact person at the manufacturer (if known).</t>
  </si>
  <si>
    <t xml:space="preserve">[12]  </t>
  </si>
  <si>
    <t>The mailing address of the manufacturer (if known).</t>
  </si>
  <si>
    <t xml:space="preserve">[13]  </t>
  </si>
  <si>
    <t>The telephone number of the contact at the manufacturer, including the international direct dialling number and area code (if known).</t>
  </si>
  <si>
    <t xml:space="preserve">[14]  </t>
  </si>
  <si>
    <t>The email address of the contact at the manufacturer (if known).</t>
  </si>
  <si>
    <t xml:space="preserve">[15]  </t>
  </si>
  <si>
    <t>Estimated purchased volumes from each exporter over the IP</t>
  </si>
  <si>
    <t>Cost to import and sell</t>
  </si>
  <si>
    <t>Supplier/manufacture details</t>
  </si>
  <si>
    <t>Total expenses for the shipment</t>
  </si>
  <si>
    <t>Order/invoice details</t>
  </si>
  <si>
    <t>Line invoice details of the goods</t>
  </si>
  <si>
    <t>Expenses for the line</t>
  </si>
  <si>
    <t>Customs entry number/ Import declaration number</t>
  </si>
  <si>
    <r>
      <t xml:space="preserve">Manufacturer </t>
    </r>
    <r>
      <rPr>
        <sz val="10"/>
        <rFont val="Arial"/>
        <family val="2"/>
      </rPr>
      <t>(if different from supplier)</t>
    </r>
  </si>
  <si>
    <r>
      <t xml:space="preserve">Ocean freight </t>
    </r>
    <r>
      <rPr>
        <b/>
        <sz val="10"/>
        <color rgb="FFFF0000"/>
        <rFont val="Arial"/>
        <family val="2"/>
      </rPr>
      <t>[specify currency]</t>
    </r>
  </si>
  <si>
    <r>
      <t xml:space="preserve">Marine insurance </t>
    </r>
    <r>
      <rPr>
        <b/>
        <sz val="10"/>
        <color rgb="FFFF0000"/>
        <rFont val="Arial"/>
        <family val="2"/>
      </rPr>
      <t>[specify currency]</t>
    </r>
  </si>
  <si>
    <r>
      <t xml:space="preserve">Foreign exchange rate </t>
    </r>
    <r>
      <rPr>
        <sz val="10"/>
        <rFont val="Arial"/>
        <family val="2"/>
      </rPr>
      <t>(for ocean freight &amp; marine insurance)</t>
    </r>
  </si>
  <si>
    <t>Ocean freight (AUD)</t>
  </si>
  <si>
    <t>Marine insurance (AUD)</t>
  </si>
  <si>
    <t>Port handling and other import charges</t>
  </si>
  <si>
    <t>Inland freight expenses</t>
  </si>
  <si>
    <r>
      <t xml:space="preserve">Total net quantity </t>
    </r>
    <r>
      <rPr>
        <b/>
        <sz val="10"/>
        <color rgb="FFFF0000"/>
        <rFont val="Arial"/>
        <family val="2"/>
      </rPr>
      <t>[specify unit e.g. metres, km, KG, MT]</t>
    </r>
  </si>
  <si>
    <r>
      <t xml:space="preserve">Total gross value 
</t>
    </r>
    <r>
      <rPr>
        <sz val="10"/>
        <rFont val="Arial"/>
        <family val="2"/>
      </rPr>
      <t>(invoice currency)</t>
    </r>
  </si>
  <si>
    <t>Order number</t>
  </si>
  <si>
    <t>Order date</t>
  </si>
  <si>
    <t>Invoice number</t>
  </si>
  <si>
    <t>Invoice date</t>
  </si>
  <si>
    <t>Shipping terms</t>
  </si>
  <si>
    <t>Payment terms</t>
  </si>
  <si>
    <t>Foreign exchange rate</t>
  </si>
  <si>
    <t>Model/Product Code</t>
  </si>
  <si>
    <r>
      <t xml:space="preserve">Quantity </t>
    </r>
    <r>
      <rPr>
        <b/>
        <sz val="10"/>
        <color rgb="FFFF0000"/>
        <rFont val="Arial"/>
        <family val="2"/>
      </rPr>
      <t>[specify unit e.g. metres, KG, MT]</t>
    </r>
  </si>
  <si>
    <t>Invoice currency</t>
  </si>
  <si>
    <r>
      <t xml:space="preserve">Gross invoice value 
</t>
    </r>
    <r>
      <rPr>
        <sz val="10"/>
        <rFont val="Arial"/>
        <family val="2"/>
      </rPr>
      <t>(invoice currency)</t>
    </r>
  </si>
  <si>
    <t>On-invoice discounts</t>
  </si>
  <si>
    <t>Off-invoice rebates</t>
  </si>
  <si>
    <t>Other charges or surcharges</t>
  </si>
  <si>
    <r>
      <t xml:space="preserve">Net invoice value 
</t>
    </r>
    <r>
      <rPr>
        <sz val="10"/>
        <rFont val="Arial"/>
        <family val="2"/>
      </rPr>
      <t>(invoice currency)</t>
    </r>
  </si>
  <si>
    <t>Net invoice value (AUD)</t>
  </si>
  <si>
    <t>Allocated overseas freight (AUD)</t>
  </si>
  <si>
    <t>Allocated marine insurance (AUD)</t>
  </si>
  <si>
    <t xml:space="preserve">CIF value (AUD)  </t>
  </si>
  <si>
    <t>Allocated port handling and other import charges</t>
  </si>
  <si>
    <t>Allocated inland freight expenses</t>
  </si>
  <si>
    <t>Other charges</t>
  </si>
  <si>
    <t>Customs duties</t>
  </si>
  <si>
    <t>Interim dumping duties (IDD)</t>
  </si>
  <si>
    <t>Interim countervailing duties (ICD)</t>
  </si>
  <si>
    <r>
      <t xml:space="preserve">DDP value </t>
    </r>
    <r>
      <rPr>
        <sz val="10"/>
        <rFont val="Arial"/>
        <family val="2"/>
      </rPr>
      <t>(excluding SG&amp;A)</t>
    </r>
  </si>
  <si>
    <t>[16]</t>
  </si>
  <si>
    <t>[17]</t>
  </si>
  <si>
    <t>[18]</t>
  </si>
  <si>
    <t>[19]</t>
  </si>
  <si>
    <t>[20]</t>
  </si>
  <si>
    <t>[21]</t>
  </si>
  <si>
    <t>[22]</t>
  </si>
  <si>
    <t>[23]</t>
  </si>
  <si>
    <t>[24]</t>
  </si>
  <si>
    <t>[25]</t>
  </si>
  <si>
    <t>[26]</t>
  </si>
  <si>
    <t>[27]</t>
  </si>
  <si>
    <t>[28]</t>
  </si>
  <si>
    <t>[29]</t>
  </si>
  <si>
    <t>[30]</t>
  </si>
  <si>
    <t>[31]</t>
  </si>
  <si>
    <t>[32]</t>
  </si>
  <si>
    <t>[33]</t>
  </si>
  <si>
    <t>[34]</t>
  </si>
  <si>
    <t>[35]</t>
  </si>
  <si>
    <t>[36]</t>
  </si>
  <si>
    <t>[37]</t>
  </si>
  <si>
    <t>[38]</t>
  </si>
  <si>
    <t>[39]</t>
  </si>
  <si>
    <t>EXAMPLE</t>
  </si>
  <si>
    <t>China</t>
  </si>
  <si>
    <t>Exporter Co</t>
  </si>
  <si>
    <t>ORD123</t>
  </si>
  <si>
    <t>INV123</t>
  </si>
  <si>
    <t>FOB</t>
  </si>
  <si>
    <t>30 days</t>
  </si>
  <si>
    <t>A-B-C-1-2-3</t>
  </si>
  <si>
    <t>USD</t>
  </si>
  <si>
    <t>A-B-C-1-2-4</t>
  </si>
  <si>
    <t>The Customs entry number or import declaration number of the selected importations.</t>
  </si>
  <si>
    <t>Country where the manufacturer is located. This may be different to the country where the supplier is located.</t>
  </si>
  <si>
    <t>Name of the supplier.</t>
  </si>
  <si>
    <t>Name of the manufacturer if it is different from the supplier.</t>
  </si>
  <si>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</si>
  <si>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</si>
  <si>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</si>
  <si>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t xml:space="preserve">The amount of ocean freight in Australian Dollars. Please use the formula provided. </t>
  </si>
  <si>
    <t xml:space="preserve">The amount of marine insurance in Australian Dollars. Please use the formula provided. </t>
  </si>
  <si>
    <t>Total port handling and other import charges incurred (e.g. broker's chargers) for the shipment excluding duties.</t>
  </si>
  <si>
    <t>Total inland transportation costs incurred for delivery from the port to its final destination for the shipment.</t>
  </si>
  <si>
    <t>Total net quantity for the shipment. Specify the unit used e.g. KG, MT</t>
  </si>
  <si>
    <t>Total gross value of the shipment in the invoice currency.</t>
  </si>
  <si>
    <t>Order confirmation, contract or purchase order number.</t>
  </si>
  <si>
    <t>The date of the purchase order or date that you placed the order with your supplier</t>
  </si>
  <si>
    <t xml:space="preserve">[16]  </t>
  </si>
  <si>
    <t>The invoice number on the commercial invoice issued by your supplier.</t>
  </si>
  <si>
    <t xml:space="preserve">[17]  </t>
  </si>
  <si>
    <t>The date on the commercial invoice issued by your supplier.</t>
  </si>
  <si>
    <t xml:space="preserve">[18]  </t>
  </si>
  <si>
    <t>Shipping terms eg. EXW, FOB, CFR, CIF</t>
  </si>
  <si>
    <t xml:space="preserve">[19]  </t>
  </si>
  <si>
    <t>Payment terms in days shown on the commercial invoice; eg. 60 days</t>
  </si>
  <si>
    <t xml:space="preserve">[20]  </t>
  </si>
  <si>
    <t>The applicable foreign exchange rate for the purchase. If you use a forward forex contract, enter the rate on the contact. Alternatively, enter the rate in your accounting system for this purchase or the rate applied by your bank when paying this invoice.</t>
  </si>
  <si>
    <t xml:space="preserve">[21]  </t>
  </si>
  <si>
    <t>The model control code of the goods.</t>
  </si>
  <si>
    <t xml:space="preserve">[22]  </t>
  </si>
  <si>
    <t>Quantity for the line. Specify the unit used e.g. KG, MT</t>
  </si>
  <si>
    <t xml:space="preserve">[23]  </t>
  </si>
  <si>
    <t>The currency used on the invoice.</t>
  </si>
  <si>
    <t xml:space="preserve">[24]  </t>
  </si>
  <si>
    <t>Gross invoice value in the invoice currency.</t>
  </si>
  <si>
    <t xml:space="preserve">[25]  </t>
  </si>
  <si>
    <t>The amount of any on-invoice discount.  If a % discount applies, show that % discount applying in another column.</t>
  </si>
  <si>
    <t xml:space="preserve">[26]  </t>
  </si>
  <si>
    <t>The amount of any deferred (i.e. off-invoice) rebates or allowances paid by the supplier.</t>
  </si>
  <si>
    <t xml:space="preserve">[27]  </t>
  </si>
  <si>
    <t>Any other charges or surcharges that affect the net invoice value.</t>
  </si>
  <si>
    <t xml:space="preserve">[28]  </t>
  </si>
  <si>
    <t>The net invoice value less discounts and rebates, plus other charges. Please use the formula provided.</t>
  </si>
  <si>
    <t xml:space="preserve">[29]  </t>
  </si>
  <si>
    <t>The net invoice value in Australian Dollars. Please use the formula provided.</t>
  </si>
  <si>
    <t xml:space="preserve">[30]  </t>
  </si>
  <si>
    <t xml:space="preserve">Allocated amount of ocean freight for the line in Australian Dollars. Please use the formula provided. </t>
  </si>
  <si>
    <t xml:space="preserve">[31]  </t>
  </si>
  <si>
    <t xml:space="preserve">Allocated amount of marine insurance for the line in Australian Dollars. Please use the formula provided. </t>
  </si>
  <si>
    <t xml:space="preserve">[32]  </t>
  </si>
  <si>
    <t xml:space="preserve">Calculated cost of insurance and freight (CIF) value for the line in Australian Dollars. Please use the formula provided. </t>
  </si>
  <si>
    <t xml:space="preserve">[33]  </t>
  </si>
  <si>
    <t xml:space="preserve">Allocated port handling and other import charges incurred (e.g. broker's chargers) for the line, excluding duties.  Please use the formula provided. </t>
  </si>
  <si>
    <t xml:space="preserve">[34]  </t>
  </si>
  <si>
    <t xml:space="preserve">Allocated inland transportation costs incurred for delivery from the port to its final destination for the line.  Please use the formula provided. </t>
  </si>
  <si>
    <t xml:space="preserve">[35]  </t>
  </si>
  <si>
    <t>Any other charges (e.g. bank charges) incurred for the line.</t>
  </si>
  <si>
    <t xml:space="preserve">[36]  </t>
  </si>
  <si>
    <t>Customs duties paid for the line.</t>
  </si>
  <si>
    <t xml:space="preserve">[37]  </t>
  </si>
  <si>
    <t>Interim dumping duties paid for the line.</t>
  </si>
  <si>
    <t xml:space="preserve">[38]  </t>
  </si>
  <si>
    <t>Interim countervailing duties paid for the line.</t>
  </si>
  <si>
    <t xml:space="preserve">[39]  </t>
  </si>
  <si>
    <t xml:space="preserve">Calculated delivered duty paid (DDP) value, excluding SG&amp;A, for the line in Australian Dollars. Please use the formula provided. </t>
  </si>
  <si>
    <t>Forward Orders</t>
  </si>
  <si>
    <t>Expected arrival date</t>
  </si>
  <si>
    <r>
      <t>Quantity</t>
    </r>
    <r>
      <rPr>
        <b/>
        <sz val="10"/>
        <color rgb="FFFF0000"/>
        <rFont val="Arial"/>
        <family val="2"/>
      </rPr>
      <t xml:space="preserve"> [specify unit e.g. metres, km, KG, MT]</t>
    </r>
  </si>
  <si>
    <t>Estimated value</t>
  </si>
  <si>
    <t>Unit value</t>
  </si>
  <si>
    <t>Delivery terms eg. EXW, CIF, CFR, FOB, DDP</t>
  </si>
  <si>
    <t>The number of the purchase order, or another identifier.</t>
  </si>
  <si>
    <t>Date that the order was made to your supplier</t>
  </si>
  <si>
    <t>The date that the order is expected to arrive</t>
  </si>
  <si>
    <t>Quantity in units shown on the invoice. Specify the unit used e.g. KG, MT. If expenses in B-2 Cost to import and sell are based on a different quantity unit, add a column showing that quantity unit</t>
  </si>
  <si>
    <t>The currency used for the purchase.</t>
  </si>
  <si>
    <t>Estimated value of the goods</t>
  </si>
  <si>
    <t xml:space="preserve">The estimated value expressed per unit. Estimated Value [9]/Quantity [7]. Please use the formula provided </t>
  </si>
  <si>
    <t>SALES</t>
  </si>
  <si>
    <t>Customer name</t>
  </si>
  <si>
    <t>Level of trade</t>
  </si>
  <si>
    <t>Location – state</t>
  </si>
  <si>
    <t>Location – city</t>
  </si>
  <si>
    <t>Model</t>
  </si>
  <si>
    <t>Product code</t>
  </si>
  <si>
    <t>Nominal conductor cross sectional area (mm)</t>
  </si>
  <si>
    <t>Quarter</t>
  </si>
  <si>
    <t>Delivery terms</t>
  </si>
  <si>
    <t>Payment terms (days)</t>
  </si>
  <si>
    <r>
      <t xml:space="preserve">Quantity </t>
    </r>
    <r>
      <rPr>
        <b/>
        <sz val="10"/>
        <color rgb="FFFF0000"/>
        <rFont val="Arial"/>
        <family val="2"/>
      </rPr>
      <t>[specify unit e.g. metres, km, KG, MT]</t>
    </r>
  </si>
  <si>
    <t>Gross invoice value</t>
  </si>
  <si>
    <t xml:space="preserve">Unit Gross Invoice Value </t>
  </si>
  <si>
    <t>Net invoice value</t>
  </si>
  <si>
    <t>Unit Net invoice value</t>
  </si>
  <si>
    <t>Your supplier of the goods</t>
  </si>
  <si>
    <t>The manufacturer of the goods</t>
  </si>
  <si>
    <t>Purchase order number of the supplier</t>
  </si>
  <si>
    <t>[16.1]</t>
  </si>
  <si>
    <t>[20.1]</t>
  </si>
  <si>
    <t>Names of your customers.</t>
  </si>
  <si>
    <t>The level of trade of your customer.</t>
  </si>
  <si>
    <t>State where the customer is located. If the customer is located in multiple states, the state where the sale is made.</t>
  </si>
  <si>
    <t>City where the customer is located. If the customer is located in multiple cities, the city where the sale is made.</t>
  </si>
  <si>
    <t>Commercial model number or code</t>
  </si>
  <si>
    <t>Code used in your records for the model/grade/type identified.  Explain the product codes in your submission.</t>
  </si>
  <si>
    <t>Nominal conductor cross sectional area (mm) (ie. 2.5mm, 3mm etc).</t>
  </si>
  <si>
    <t>The invoice number on the commercial invoice issued to your customer.</t>
  </si>
  <si>
    <t>The date on the commercial invoice issued to your customer.</t>
  </si>
  <si>
    <t>The quarter that the invoice date falls in. Please use the formula provided</t>
  </si>
  <si>
    <t>Delivery terms eg. ex-factory, delivered.</t>
  </si>
  <si>
    <t>Gross invoice value shown on invoice, excluding GST</t>
  </si>
  <si>
    <t xml:space="preserve">[16.1]  </t>
  </si>
  <si>
    <t xml:space="preserve">The gross invoice expressed per unit. Gross Invoice Value [16]/Quantity [15]. Please use the formula provided </t>
  </si>
  <si>
    <t>The amount of any discount deducted on the invoice on each transaction.  If a % discount applies, show that % discount applying in another column.</t>
  </si>
  <si>
    <t>The amount of any deferred (i.e. off-invoice) rebates or allowances paid to the customer.</t>
  </si>
  <si>
    <t>Any other charges or surcharges that affect the net invoice value. Insert additional columns and provide a description.</t>
  </si>
  <si>
    <t>The net invoice value less discounts and rebates, plus other charges. Please use the formula provided</t>
  </si>
  <si>
    <t xml:space="preserve">[20.1]  </t>
  </si>
  <si>
    <t xml:space="preserve">The net invoice value expressed per unit. Net Invoice Value [20]/Quantity [15]. Please use the formula provided. </t>
  </si>
  <si>
    <t>The name of your supplier of the goods if it can be linked to the supplier.</t>
  </si>
  <si>
    <t>The name of the manufacturer of the goods if it is different from the supplier.</t>
  </si>
  <si>
    <t>Order confirmation, contract or purchase order number of your purchase from your supplier if the sale can be linked to a purchase.</t>
  </si>
  <si>
    <t>The country that the goods were manufactured</t>
  </si>
  <si>
    <t>SELLING, GENERAL AND ADMINISTRATIVE EXPENSES (including finance expenses)</t>
  </si>
  <si>
    <t>Accounting code</t>
  </si>
  <si>
    <t>Account name</t>
  </si>
  <si>
    <t xml:space="preserve">Is it a direct selling expense? </t>
  </si>
  <si>
    <t>Type of direct selling expense as reported in B-2</t>
  </si>
  <si>
    <t>Expense in accounting period</t>
  </si>
  <si>
    <t>Expense in relevant period</t>
  </si>
  <si>
    <t>Yes/No</t>
  </si>
  <si>
    <t>SG&amp;A account code as per the chart of accounts</t>
  </si>
  <si>
    <t>SG&amp;A account name as per the chart of accounts</t>
  </si>
  <si>
    <t>Is the expense related to direct selling expense that has been reported in B-2 Cost to import and sell?</t>
  </si>
  <si>
    <t>If the expense is a direct selling expense, specify what it is as reported in B-2 Cost to import and sell.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</si>
  <si>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</si>
  <si>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</si>
  <si>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</si>
  <si>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</si>
  <si>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</si>
  <si>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</si>
  <si>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Total net sales revenue (i.e. excluding discounts and rebates) for your company</t>
  </si>
  <si>
    <t>Total SG&amp;A</t>
  </si>
  <si>
    <t>Total SG&amp;A expense in column F of the SG&amp;A listing worksheet excluding direct selling expenses</t>
  </si>
  <si>
    <t>%</t>
  </si>
  <si>
    <t>Formula - SG&amp;A as a percentage of revenue</t>
  </si>
  <si>
    <t xml:space="preserve">Source data for worksheet 'C-2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</si>
  <si>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</si>
  <si>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</si>
  <si>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</si>
  <si>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</si>
  <si>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</si>
  <si>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Quantity</t>
  </si>
  <si>
    <t>Purchase order number to the supplier</t>
  </si>
  <si>
    <t>Notes:</t>
  </si>
  <si>
    <t>Populate the column 'exhibit' with a reference to the relevant exhibit (or attachment)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</si>
  <si>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</si>
  <si>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</si>
  <si>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</si>
  <si>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'C-2 Sales'.</t>
  </si>
  <si>
    <t xml:space="preserve">The source of templated formulas are not required. </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</si>
  <si>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</si>
  <si>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</si>
  <si>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</si>
  <si>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</si>
  <si>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</si>
  <si>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</si>
  <si>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</si>
  <si>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</si>
  <si>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</si>
  <si>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</si>
  <si>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</si>
  <si>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</si>
  <si>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</si>
  <si>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</si>
  <si>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</si>
  <si>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</si>
  <si>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</si>
  <si>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</si>
  <si>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Re-export sales (if applicable)</t>
  </si>
  <si>
    <t>* account for variance as far as possible.</t>
  </si>
  <si>
    <t>Note:</t>
  </si>
  <si>
    <t>Complete the yellow cells only</t>
  </si>
  <si>
    <t>If the account code can be traced to a sub-account, provide the sub-account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</si>
</sst>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0.0%"/>
  </numFmts>
  <fonts count="19"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4">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cellStyleXfs>
  <cellXfs count="113">
    <xf numFmtId="0" fontId="0" fillId="0" borderId="0" xfId="0"/>
    <xf numFmtId="0" fontId="3"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Alignment="1">
      <alignment horizontal="center" vertical="top" wrapText="1"/>
    </xf>
    <xf numFmtId="0" fontId="4" fillId="0" borderId="0" xfId="0" applyFont="1" applyAlignment="1">
      <alignment horizontal="center"/>
    </xf>
    <xf numFmtId="43" fontId="0" fillId="0" borderId="0" xfId="3" applyFont="1"/>
    <xf numFmtId="44" fontId="0" fillId="0" borderId="0" xfId="4" applyFont="1"/>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Border="1" applyAlignment="1">
      <alignment wrapText="1"/>
    </xf>
    <xf numFmtId="164" fontId="0" fillId="0" borderId="1" xfId="7" applyNumberFormat="1" applyFont="1" applyBorder="1"/>
    <xf numFmtId="0" fontId="2" fillId="0" borderId="0" xfId="5" applyAlignment="1">
      <alignment horizontal="right"/>
    </xf>
    <xf numFmtId="0" fontId="8" fillId="0" borderId="0" xfId="0" applyFont="1" applyAlignment="1">
      <alignment vertical="center" wrapText="1"/>
    </xf>
    <xf numFmtId="0" fontId="0" fillId="0" borderId="0" xfId="0" applyAlignment="1">
      <alignment horizont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3" fontId="0" fillId="0" borderId="0" xfId="2" applyFont="1" applyAlignment="1"/>
    <xf numFmtId="0" fontId="9" fillId="0" borderId="0" xfId="13" applyFont="1"/>
    <xf numFmtId="0" fontId="12" fillId="0" borderId="0" xfId="13" applyFont="1"/>
    <xf numFmtId="0" fontId="10" fillId="0" borderId="3" xfId="13" applyFont="1" applyBorder="1"/>
    <xf numFmtId="0" fontId="10" fillId="0" borderId="4" xfId="13" applyFont="1" applyBorder="1"/>
    <xf numFmtId="0" fontId="10" fillId="0" borderId="5" xfId="13" applyFont="1" applyBorder="1"/>
    <xf numFmtId="0" fontId="9" fillId="0" borderId="6" xfId="13" applyFont="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Border="1" applyAlignment="1">
      <alignment vertical="top"/>
    </xf>
    <xf numFmtId="43" fontId="9" fillId="0" borderId="13" xfId="3" applyFont="1" applyFill="1" applyBorder="1" applyAlignment="1">
      <alignment vertical="top"/>
    </xf>
    <xf numFmtId="0" fontId="9" fillId="0" borderId="11" xfId="13" applyFont="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Alignment="1">
      <alignment horizontal="lef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Alignment="1">
      <alignment horizontal="left"/>
    </xf>
    <xf numFmtId="0" fontId="18" fillId="0" borderId="0" xfId="0" applyFont="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1" fillId="0" borderId="1" xfId="0" applyFont="1" applyBorder="1" applyAlignment="1">
      <alignment horizontal="left" vertical="center" wrapText="1"/>
    </xf>
    <xf numFmtId="43" fontId="1" fillId="0" borderId="0" xfId="2" applyFont="1" applyAlignment="1"/>
    <xf numFmtId="43" fontId="1" fillId="0" borderId="0" xfId="2" applyFont="1" applyFill="1" applyAlignment="1"/>
    <xf numFmtId="0" fontId="1" fillId="0" borderId="0" xfId="0" applyFont="1" applyAlignment="1">
      <alignment horizontal="right"/>
    </xf>
    <xf numFmtId="43" fontId="1" fillId="0" borderId="20" xfId="3" applyFont="1" applyFill="1" applyBorder="1" applyAlignment="1">
      <alignment vertical="top"/>
    </xf>
    <xf numFmtId="43" fontId="1" fillId="0" borderId="2" xfId="3" applyFont="1" applyFill="1" applyBorder="1" applyAlignment="1">
      <alignment vertical="top"/>
    </xf>
    <xf numFmtId="43" fontId="1" fillId="3" borderId="20" xfId="3" applyFont="1" applyFill="1" applyBorder="1" applyAlignment="1">
      <alignment vertical="top"/>
    </xf>
    <xf numFmtId="43" fontId="1" fillId="3" borderId="2" xfId="3" applyFont="1" applyFill="1" applyBorder="1" applyAlignment="1">
      <alignment vertical="top"/>
    </xf>
    <xf numFmtId="43" fontId="1" fillId="3" borderId="17" xfId="3" applyFont="1" applyFill="1" applyBorder="1" applyAlignment="1">
      <alignment vertical="top"/>
    </xf>
    <xf numFmtId="43" fontId="1" fillId="3" borderId="13" xfId="3" applyFont="1" applyFill="1" applyBorder="1" applyAlignment="1">
      <alignment vertical="top"/>
    </xf>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cellXfs>
  <cellStyles count="14">
    <cellStyle name="Comma" xfId="2" builtinId="3"/>
    <cellStyle name="Comma 2" xfId="3" xr:uid="{00000000-0005-0000-0000-000001000000}"/>
    <cellStyle name="Comma 2 2" xfId="10" xr:uid="{00000000-0005-0000-0000-000002000000}"/>
    <cellStyle name="Comma 3" xfId="6" xr:uid="{00000000-0005-0000-0000-000003000000}"/>
    <cellStyle name="Comma 3 2" xfId="12" xr:uid="{00000000-0005-0000-0000-000004000000}"/>
    <cellStyle name="Comma 4" xfId="9" xr:uid="{00000000-0005-0000-0000-000005000000}"/>
    <cellStyle name="Currency" xfId="1" builtinId="4"/>
    <cellStyle name="Currency 2" xfId="4" xr:uid="{00000000-0005-0000-0000-000007000000}"/>
    <cellStyle name="Currency 2 2" xfId="11" xr:uid="{00000000-0005-0000-0000-000008000000}"/>
    <cellStyle name="Currency 3" xfId="8" xr:uid="{00000000-0005-0000-0000-000009000000}"/>
    <cellStyle name="Normal" xfId="0" builtinId="0"/>
    <cellStyle name="Normal 2" xfId="13" xr:uid="{00000000-0005-0000-0000-00000B000000}"/>
    <cellStyle name="Normal 3" xfId="5" xr:uid="{00000000-0005-0000-0000-00000C000000}"/>
    <cellStyle name="Percent 2"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19050</xdr:colOff>
      <xdr:row>40</xdr:row>
      <xdr:rowOff>133350</xdr:rowOff>
    </xdr:from>
    <xdr:to>
      <xdr:col>4</xdr:col>
      <xdr:colOff>180975</xdr:colOff>
      <xdr:row>45</xdr:row>
      <xdr:rowOff>38100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62025" y="7219950"/>
          <a:ext cx="299085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a:t>
          </a:r>
          <a:r>
            <a:rPr lang="en-AU" sz="1100" b="1" baseline="0">
              <a:solidFill>
                <a:srgbClr val="FF0000"/>
              </a:solidFill>
            </a:rPr>
            <a:t> managers:</a:t>
          </a:r>
          <a:r>
            <a:rPr lang="en-AU" sz="1100" baseline="0">
              <a:solidFill>
                <a:srgbClr val="FF0000"/>
              </a:solidFill>
            </a:rPr>
            <a:t> Delete notes 37 &amp; 38 for investigations and accelerated reviews. Keep for duty assessments, reviews and continuations</a:t>
          </a:r>
          <a:endParaRPr lang="en-AU"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workbookViewId="0">
      <selection activeCell="J10" sqref="J10"/>
    </sheetView>
  </sheetViews>
  <sheetFormatPr defaultRowHeight="12.75" x14ac:dyDescent="0.2"/>
  <cols>
    <col min="1" max="1" width="13" customWidth="1"/>
    <col min="2" max="7" width="11.28515625" customWidth="1"/>
    <col min="8" max="8" width="18.42578125" customWidth="1"/>
    <col min="10" max="10" width="14.5703125" customWidth="1"/>
    <col min="15" max="15" width="10.5703125" customWidth="1"/>
  </cols>
  <sheetData>
    <row r="1" spans="1:15" ht="18" x14ac:dyDescent="0.25">
      <c r="A1" s="11" t="s">
        <v>0</v>
      </c>
    </row>
    <row r="2" spans="1:15" ht="18" x14ac:dyDescent="0.25">
      <c r="A2" s="12"/>
    </row>
    <row r="3" spans="1:15" ht="18" x14ac:dyDescent="0.25">
      <c r="A3" s="13" t="s">
        <v>1</v>
      </c>
    </row>
    <row r="4" spans="1:15" ht="13.5" thickBot="1" x14ac:dyDescent="0.25"/>
    <row r="5" spans="1:15" ht="13.5" thickBot="1" x14ac:dyDescent="0.25">
      <c r="B5" s="102" t="s">
        <v>2</v>
      </c>
      <c r="C5" s="103"/>
      <c r="D5" s="103"/>
      <c r="E5" s="103"/>
      <c r="F5" s="103"/>
      <c r="G5" s="104"/>
      <c r="I5" s="102" t="s">
        <v>3</v>
      </c>
      <c r="J5" s="103"/>
      <c r="K5" s="103"/>
      <c r="L5" s="103"/>
      <c r="M5" s="103"/>
      <c r="N5" s="104"/>
    </row>
    <row r="6" spans="1:15" ht="38.25" x14ac:dyDescent="0.2">
      <c r="A6" s="2" t="s">
        <v>4</v>
      </c>
      <c r="B6" s="2" t="s">
        <v>5</v>
      </c>
      <c r="C6" s="2" t="s">
        <v>6</v>
      </c>
      <c r="D6" s="2" t="s">
        <v>7</v>
      </c>
      <c r="E6" s="2" t="s">
        <v>8</v>
      </c>
      <c r="F6" s="2" t="s">
        <v>9</v>
      </c>
      <c r="G6" s="2" t="s">
        <v>10</v>
      </c>
      <c r="H6" s="2" t="s">
        <v>11</v>
      </c>
      <c r="I6" s="2" t="s">
        <v>12</v>
      </c>
      <c r="J6" s="2" t="s">
        <v>13</v>
      </c>
      <c r="K6" s="2" t="s">
        <v>7</v>
      </c>
      <c r="L6" s="2" t="s">
        <v>8</v>
      </c>
      <c r="M6" s="2" t="s">
        <v>9</v>
      </c>
      <c r="N6" s="2" t="s">
        <v>10</v>
      </c>
      <c r="O6" s="2" t="s">
        <v>14</v>
      </c>
    </row>
    <row r="7" spans="1:15" x14ac:dyDescent="0.2">
      <c r="A7" s="16" t="s">
        <v>15</v>
      </c>
      <c r="B7" s="16" t="s">
        <v>16</v>
      </c>
      <c r="C7" s="16" t="s">
        <v>17</v>
      </c>
      <c r="D7" s="16" t="s">
        <v>18</v>
      </c>
      <c r="E7" s="16" t="s">
        <v>19</v>
      </c>
      <c r="F7" s="16" t="s">
        <v>20</v>
      </c>
      <c r="G7" s="16" t="s">
        <v>21</v>
      </c>
      <c r="H7" s="16" t="s">
        <v>22</v>
      </c>
      <c r="I7" s="16" t="s">
        <v>23</v>
      </c>
      <c r="J7" s="16" t="s">
        <v>24</v>
      </c>
      <c r="K7" s="16" t="s">
        <v>25</v>
      </c>
      <c r="L7" s="16" t="s">
        <v>26</v>
      </c>
      <c r="M7" s="16" t="s">
        <v>27</v>
      </c>
      <c r="N7" s="16" t="s">
        <v>28</v>
      </c>
      <c r="O7" s="16" t="s">
        <v>29</v>
      </c>
    </row>
    <row r="10" spans="1:15" x14ac:dyDescent="0.2">
      <c r="A10" s="31" t="s">
        <v>30</v>
      </c>
      <c r="B10" t="s">
        <v>31</v>
      </c>
    </row>
    <row r="11" spans="1:15" x14ac:dyDescent="0.2">
      <c r="A11" s="31" t="s">
        <v>32</v>
      </c>
      <c r="B11" t="s">
        <v>33</v>
      </c>
    </row>
    <row r="12" spans="1:15" x14ac:dyDescent="0.2">
      <c r="A12" s="31" t="s">
        <v>34</v>
      </c>
      <c r="B12" t="s">
        <v>35</v>
      </c>
    </row>
    <row r="13" spans="1:15" x14ac:dyDescent="0.2">
      <c r="A13" s="31" t="s">
        <v>36</v>
      </c>
      <c r="B13" t="s">
        <v>37</v>
      </c>
    </row>
    <row r="14" spans="1:15" x14ac:dyDescent="0.2">
      <c r="A14" s="31" t="s">
        <v>38</v>
      </c>
      <c r="B14" t="s">
        <v>39</v>
      </c>
    </row>
    <row r="15" spans="1:15" x14ac:dyDescent="0.2">
      <c r="A15" s="31" t="s">
        <v>40</v>
      </c>
      <c r="B15" s="82" t="s">
        <v>41</v>
      </c>
    </row>
    <row r="16" spans="1:15" x14ac:dyDescent="0.2">
      <c r="A16" s="31" t="s">
        <v>42</v>
      </c>
      <c r="B16" t="s">
        <v>43</v>
      </c>
    </row>
    <row r="17" spans="1:2" x14ac:dyDescent="0.2">
      <c r="A17" s="31" t="s">
        <v>44</v>
      </c>
      <c r="B17" s="82" t="s">
        <v>45</v>
      </c>
    </row>
    <row r="18" spans="1:2" x14ac:dyDescent="0.2">
      <c r="A18" s="31" t="s">
        <v>46</v>
      </c>
      <c r="B18" t="s">
        <v>47</v>
      </c>
    </row>
    <row r="19" spans="1:2" x14ac:dyDescent="0.2">
      <c r="A19" s="31" t="s">
        <v>48</v>
      </c>
      <c r="B19" t="s">
        <v>49</v>
      </c>
    </row>
    <row r="20" spans="1:2" x14ac:dyDescent="0.2">
      <c r="A20" s="31" t="s">
        <v>50</v>
      </c>
      <c r="B20" t="s">
        <v>51</v>
      </c>
    </row>
    <row r="21" spans="1:2" x14ac:dyDescent="0.2">
      <c r="A21" s="31" t="s">
        <v>52</v>
      </c>
      <c r="B21" t="s">
        <v>53</v>
      </c>
    </row>
    <row r="22" spans="1:2" x14ac:dyDescent="0.2">
      <c r="A22" s="31" t="s">
        <v>54</v>
      </c>
      <c r="B22" s="82" t="s">
        <v>55</v>
      </c>
    </row>
    <row r="23" spans="1:2" x14ac:dyDescent="0.2">
      <c r="A23" s="31" t="s">
        <v>56</v>
      </c>
      <c r="B23" t="s">
        <v>57</v>
      </c>
    </row>
    <row r="24" spans="1:2" x14ac:dyDescent="0.2">
      <c r="A24" s="31" t="s">
        <v>58</v>
      </c>
      <c r="B24" t="s">
        <v>59</v>
      </c>
    </row>
    <row r="29" spans="1:2" ht="14.25" x14ac:dyDescent="0.2">
      <c r="B29" s="32"/>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1"/>
  <sheetViews>
    <sheetView tabSelected="1" topLeftCell="T1" zoomScaleNormal="100" workbookViewId="0">
      <pane ySplit="7" topLeftCell="A8" activePane="bottomLeft" state="frozen"/>
      <selection pane="bottomLeft" activeCell="Y37" sqref="Y37"/>
    </sheetView>
  </sheetViews>
  <sheetFormatPr defaultRowHeight="12.75" x14ac:dyDescent="0.2"/>
  <cols>
    <col min="1" max="39" width="14.140625" customWidth="1"/>
  </cols>
  <sheetData>
    <row r="1" spans="1:39" ht="18" x14ac:dyDescent="0.25">
      <c r="A1" s="11" t="s">
        <v>0</v>
      </c>
      <c r="B1" s="11"/>
    </row>
    <row r="2" spans="1:39" ht="18" x14ac:dyDescent="0.25">
      <c r="A2" s="12"/>
      <c r="B2" s="12"/>
    </row>
    <row r="3" spans="1:39" ht="18" x14ac:dyDescent="0.25">
      <c r="A3" s="13" t="s">
        <v>60</v>
      </c>
      <c r="B3" s="13"/>
    </row>
    <row r="4" spans="1:39" ht="18.75" thickBot="1" x14ac:dyDescent="0.3">
      <c r="A4" s="13"/>
      <c r="B4" s="13"/>
    </row>
    <row r="5" spans="1:39" s="35" customFormat="1" ht="13.5" thickBot="1" x14ac:dyDescent="0.25">
      <c r="A5" s="34"/>
      <c r="B5" s="105" t="s">
        <v>61</v>
      </c>
      <c r="C5" s="106"/>
      <c r="D5" s="107"/>
      <c r="E5" s="105" t="s">
        <v>62</v>
      </c>
      <c r="F5" s="106"/>
      <c r="G5" s="106"/>
      <c r="H5" s="106"/>
      <c r="I5" s="106"/>
      <c r="J5" s="106"/>
      <c r="K5" s="106"/>
      <c r="L5" s="106"/>
      <c r="M5" s="107"/>
      <c r="N5" s="105" t="s">
        <v>63</v>
      </c>
      <c r="O5" s="106"/>
      <c r="P5" s="106"/>
      <c r="Q5" s="106"/>
      <c r="R5" s="106"/>
      <c r="S5" s="106"/>
      <c r="T5" s="107"/>
      <c r="U5" s="105" t="s">
        <v>64</v>
      </c>
      <c r="V5" s="106"/>
      <c r="W5" s="106"/>
      <c r="X5" s="106"/>
      <c r="Y5" s="106"/>
      <c r="Z5" s="106"/>
      <c r="AA5" s="106"/>
      <c r="AB5" s="106"/>
      <c r="AC5" s="107"/>
      <c r="AD5" s="105" t="s">
        <v>65</v>
      </c>
      <c r="AE5" s="106"/>
      <c r="AF5" s="106"/>
      <c r="AG5" s="106"/>
      <c r="AH5" s="106"/>
      <c r="AI5" s="106"/>
      <c r="AJ5" s="106"/>
      <c r="AK5" s="106"/>
      <c r="AL5" s="107"/>
      <c r="AM5" s="36"/>
    </row>
    <row r="6" spans="1:39" s="33" customFormat="1" ht="63.75" x14ac:dyDescent="0.2">
      <c r="A6" s="3" t="s">
        <v>66</v>
      </c>
      <c r="B6" s="3" t="s">
        <v>4</v>
      </c>
      <c r="C6" s="3" t="s">
        <v>5</v>
      </c>
      <c r="D6" s="3" t="s">
        <v>67</v>
      </c>
      <c r="E6" s="3" t="s">
        <v>68</v>
      </c>
      <c r="F6" s="3" t="s">
        <v>69</v>
      </c>
      <c r="G6" s="3" t="s">
        <v>70</v>
      </c>
      <c r="H6" s="3" t="s">
        <v>71</v>
      </c>
      <c r="I6" s="3" t="s">
        <v>72</v>
      </c>
      <c r="J6" s="3" t="s">
        <v>73</v>
      </c>
      <c r="K6" s="3" t="s">
        <v>74</v>
      </c>
      <c r="L6" s="3" t="s">
        <v>75</v>
      </c>
      <c r="M6" s="3" t="s">
        <v>76</v>
      </c>
      <c r="N6" s="3" t="s">
        <v>77</v>
      </c>
      <c r="O6" s="3" t="s">
        <v>78</v>
      </c>
      <c r="P6" s="3" t="s">
        <v>79</v>
      </c>
      <c r="Q6" s="3" t="s">
        <v>80</v>
      </c>
      <c r="R6" s="3" t="s">
        <v>81</v>
      </c>
      <c r="S6" s="3" t="s">
        <v>82</v>
      </c>
      <c r="T6" s="3" t="s">
        <v>83</v>
      </c>
      <c r="U6" s="3" t="s">
        <v>84</v>
      </c>
      <c r="V6" s="3" t="s">
        <v>85</v>
      </c>
      <c r="W6" s="3" t="s">
        <v>86</v>
      </c>
      <c r="X6" s="3" t="s">
        <v>87</v>
      </c>
      <c r="Y6" s="3" t="s">
        <v>88</v>
      </c>
      <c r="Z6" s="3" t="s">
        <v>89</v>
      </c>
      <c r="AA6" s="3" t="s">
        <v>90</v>
      </c>
      <c r="AB6" s="3" t="s">
        <v>91</v>
      </c>
      <c r="AC6" s="3" t="s">
        <v>92</v>
      </c>
      <c r="AD6" s="3" t="s">
        <v>93</v>
      </c>
      <c r="AE6" s="3" t="s">
        <v>94</v>
      </c>
      <c r="AF6" s="3" t="s">
        <v>95</v>
      </c>
      <c r="AG6" s="3" t="s">
        <v>96</v>
      </c>
      <c r="AH6" s="3" t="s">
        <v>97</v>
      </c>
      <c r="AI6" s="3" t="s">
        <v>98</v>
      </c>
      <c r="AJ6" s="3" t="s">
        <v>99</v>
      </c>
      <c r="AK6" s="3" t="s">
        <v>100</v>
      </c>
      <c r="AL6" s="3" t="s">
        <v>101</v>
      </c>
      <c r="AM6" s="3" t="s">
        <v>102</v>
      </c>
    </row>
    <row r="7" spans="1:39" s="33" customFormat="1" x14ac:dyDescent="0.2">
      <c r="A7" s="37" t="s">
        <v>15</v>
      </c>
      <c r="B7" s="37" t="s">
        <v>16</v>
      </c>
      <c r="C7" s="37" t="s">
        <v>17</v>
      </c>
      <c r="D7" s="37" t="s">
        <v>18</v>
      </c>
      <c r="E7" s="37" t="s">
        <v>19</v>
      </c>
      <c r="F7" s="37" t="s">
        <v>20</v>
      </c>
      <c r="G7" s="37" t="s">
        <v>21</v>
      </c>
      <c r="H7" s="16" t="s">
        <v>22</v>
      </c>
      <c r="I7" s="16" t="s">
        <v>23</v>
      </c>
      <c r="J7" s="16" t="s">
        <v>24</v>
      </c>
      <c r="K7" s="16" t="s">
        <v>25</v>
      </c>
      <c r="L7" s="16" t="s">
        <v>26</v>
      </c>
      <c r="M7" s="16" t="s">
        <v>27</v>
      </c>
      <c r="N7" s="16" t="s">
        <v>28</v>
      </c>
      <c r="O7" s="16" t="s">
        <v>29</v>
      </c>
      <c r="P7" s="16" t="s">
        <v>103</v>
      </c>
      <c r="Q7" s="16" t="s">
        <v>104</v>
      </c>
      <c r="R7" s="16" t="s">
        <v>105</v>
      </c>
      <c r="S7" s="16" t="s">
        <v>106</v>
      </c>
      <c r="T7" s="16" t="s">
        <v>107</v>
      </c>
      <c r="U7" s="16" t="s">
        <v>108</v>
      </c>
      <c r="V7" s="16" t="s">
        <v>109</v>
      </c>
      <c r="W7" s="16" t="s">
        <v>110</v>
      </c>
      <c r="X7" s="16" t="s">
        <v>111</v>
      </c>
      <c r="Y7" s="16" t="s">
        <v>112</v>
      </c>
      <c r="Z7" s="16" t="s">
        <v>113</v>
      </c>
      <c r="AA7" s="16" t="s">
        <v>114</v>
      </c>
      <c r="AB7" s="16" t="s">
        <v>115</v>
      </c>
      <c r="AC7" s="16" t="s">
        <v>116</v>
      </c>
      <c r="AD7" s="16" t="s">
        <v>117</v>
      </c>
      <c r="AE7" s="16" t="s">
        <v>118</v>
      </c>
      <c r="AF7" s="16" t="s">
        <v>119</v>
      </c>
      <c r="AG7" s="16" t="s">
        <v>120</v>
      </c>
      <c r="AH7" s="16" t="s">
        <v>121</v>
      </c>
      <c r="AI7" s="16" t="s">
        <v>122</v>
      </c>
      <c r="AJ7" s="16" t="s">
        <v>123</v>
      </c>
      <c r="AK7" s="16" t="s">
        <v>124</v>
      </c>
      <c r="AL7" s="16" t="s">
        <v>125</v>
      </c>
      <c r="AM7" s="16" t="s">
        <v>126</v>
      </c>
    </row>
    <row r="8" spans="1:39" x14ac:dyDescent="0.2">
      <c r="A8" s="84" t="s">
        <v>127</v>
      </c>
      <c r="B8" s="84" t="s">
        <v>128</v>
      </c>
      <c r="C8" s="84" t="s">
        <v>129</v>
      </c>
      <c r="D8" s="84"/>
      <c r="E8" s="85">
        <v>7000</v>
      </c>
      <c r="F8" s="87">
        <v>5</v>
      </c>
      <c r="G8" s="87">
        <v>0.8</v>
      </c>
      <c r="H8" s="87">
        <f>E8/G8</f>
        <v>8750</v>
      </c>
      <c r="I8" s="87">
        <f t="shared" ref="I8:I9" si="0">F8/G8</f>
        <v>6.25</v>
      </c>
      <c r="J8" s="85">
        <v>4000</v>
      </c>
      <c r="K8" s="85">
        <v>1000</v>
      </c>
      <c r="L8" s="87">
        <v>150</v>
      </c>
      <c r="M8" s="85">
        <v>150000</v>
      </c>
      <c r="N8" s="86" t="s">
        <v>130</v>
      </c>
      <c r="O8" s="89">
        <v>43831</v>
      </c>
      <c r="P8" s="88" t="s">
        <v>131</v>
      </c>
      <c r="Q8" s="89">
        <v>43845</v>
      </c>
      <c r="R8" s="86" t="s">
        <v>132</v>
      </c>
      <c r="S8" s="86" t="s">
        <v>133</v>
      </c>
      <c r="T8" s="85">
        <v>0.8</v>
      </c>
      <c r="U8" s="85" t="s">
        <v>134</v>
      </c>
      <c r="V8" s="85">
        <v>8</v>
      </c>
      <c r="W8" s="85" t="s">
        <v>135</v>
      </c>
      <c r="X8" s="85">
        <v>10000</v>
      </c>
      <c r="Y8" s="85">
        <v>0</v>
      </c>
      <c r="Z8" s="85">
        <v>0</v>
      </c>
      <c r="AA8" s="85">
        <v>0</v>
      </c>
      <c r="AB8" s="85">
        <f t="shared" ref="AB8:AB9" si="1">X8-Y8-Z8+AA8</f>
        <v>10000</v>
      </c>
      <c r="AC8" s="85">
        <f>AB8/T8</f>
        <v>12500</v>
      </c>
      <c r="AD8" s="85">
        <f>H8/L8*V8</f>
        <v>466.66666666666669</v>
      </c>
      <c r="AE8" s="85">
        <f t="shared" ref="AE8:AE9" si="2">I8/M8*X8</f>
        <v>0.41666666666666663</v>
      </c>
      <c r="AF8" s="85">
        <f>AC8+AD8+AE8</f>
        <v>12967.083333333332</v>
      </c>
      <c r="AG8" s="85">
        <f t="shared" ref="AG8:AG9" si="3">J8/L8*V8</f>
        <v>213.33333333333334</v>
      </c>
      <c r="AH8" s="85">
        <f t="shared" ref="AH8:AH9" si="4">K8/L8*V8</f>
        <v>53.333333333333336</v>
      </c>
      <c r="AI8" s="85"/>
      <c r="AJ8" s="85"/>
      <c r="AK8" s="85">
        <v>1000</v>
      </c>
      <c r="AL8" s="85"/>
      <c r="AM8" s="85">
        <f>SUM(AF8:AL8)</f>
        <v>14233.75</v>
      </c>
    </row>
    <row r="9" spans="1:39" x14ac:dyDescent="0.2">
      <c r="A9" s="84" t="s">
        <v>127</v>
      </c>
      <c r="B9" s="84" t="s">
        <v>128</v>
      </c>
      <c r="C9" s="84" t="s">
        <v>129</v>
      </c>
      <c r="D9" s="84"/>
      <c r="E9" s="85">
        <v>7000</v>
      </c>
      <c r="F9" s="87">
        <v>5</v>
      </c>
      <c r="G9" s="87">
        <v>0.8</v>
      </c>
      <c r="H9" s="87">
        <f t="shared" ref="H9" si="5">E9/G9</f>
        <v>8750</v>
      </c>
      <c r="I9" s="87">
        <f t="shared" si="0"/>
        <v>6.25</v>
      </c>
      <c r="J9" s="85">
        <v>4000</v>
      </c>
      <c r="K9" s="85">
        <v>1000</v>
      </c>
      <c r="L9" s="87">
        <v>150</v>
      </c>
      <c r="M9" s="85">
        <v>150000</v>
      </c>
      <c r="N9" s="86" t="s">
        <v>130</v>
      </c>
      <c r="O9" s="89">
        <v>43831</v>
      </c>
      <c r="P9" s="88" t="s">
        <v>131</v>
      </c>
      <c r="Q9" s="89">
        <v>43845</v>
      </c>
      <c r="R9" s="86" t="s">
        <v>132</v>
      </c>
      <c r="S9" s="86" t="s">
        <v>133</v>
      </c>
      <c r="T9" s="85">
        <v>0.8</v>
      </c>
      <c r="U9" s="85" t="s">
        <v>136</v>
      </c>
      <c r="V9" s="85">
        <v>2</v>
      </c>
      <c r="W9" s="85" t="s">
        <v>135</v>
      </c>
      <c r="X9" s="85">
        <v>2000</v>
      </c>
      <c r="Y9" s="85">
        <v>0</v>
      </c>
      <c r="Z9" s="85">
        <v>0</v>
      </c>
      <c r="AA9" s="85">
        <v>0</v>
      </c>
      <c r="AB9" s="85">
        <f t="shared" si="1"/>
        <v>2000</v>
      </c>
      <c r="AC9" s="85">
        <f t="shared" ref="AC9" si="6">AB9/T9</f>
        <v>2500</v>
      </c>
      <c r="AD9" s="85">
        <f t="shared" ref="AD9" si="7">H9/L9*V9</f>
        <v>116.66666666666667</v>
      </c>
      <c r="AE9" s="85">
        <f t="shared" si="2"/>
        <v>8.3333333333333329E-2</v>
      </c>
      <c r="AF9" s="85">
        <f t="shared" ref="AF9" si="8">AC9+AD9+AE9</f>
        <v>2616.75</v>
      </c>
      <c r="AG9" s="85">
        <f t="shared" si="3"/>
        <v>53.333333333333336</v>
      </c>
      <c r="AH9" s="85">
        <f t="shared" si="4"/>
        <v>13.333333333333334</v>
      </c>
      <c r="AI9" s="85"/>
      <c r="AJ9" s="85"/>
      <c r="AK9" s="85">
        <v>200</v>
      </c>
      <c r="AL9" s="85"/>
      <c r="AM9" s="85">
        <f t="shared" ref="AM9" si="9">SUM(AF9:AL9)</f>
        <v>2883.416666666667</v>
      </c>
    </row>
    <row r="10" spans="1:39" x14ac:dyDescent="0.2">
      <c r="E10" s="93"/>
      <c r="F10" s="94"/>
      <c r="G10" s="94"/>
      <c r="H10" s="93" t="e">
        <f>E10/G10</f>
        <v>#DIV/0!</v>
      </c>
      <c r="I10" s="94" t="e">
        <f>F10/G10</f>
        <v>#DIV/0!</v>
      </c>
      <c r="J10" s="93"/>
      <c r="K10" s="93"/>
      <c r="L10" s="94"/>
      <c r="M10" s="93"/>
      <c r="N10" s="91"/>
      <c r="O10" s="90"/>
      <c r="P10" s="91"/>
      <c r="Q10" s="90"/>
      <c r="R10" s="91"/>
      <c r="S10" s="91"/>
      <c r="T10" s="38"/>
      <c r="U10" s="93"/>
      <c r="V10" s="93"/>
      <c r="W10" s="38"/>
      <c r="X10" s="38"/>
      <c r="Y10" s="38"/>
      <c r="Z10" s="38"/>
      <c r="AA10" s="38"/>
      <c r="AB10" s="93">
        <f>X10-Y10-Z10+AA10</f>
        <v>0</v>
      </c>
      <c r="AC10" s="93" t="e">
        <f>AB10/T10</f>
        <v>#DIV/0!</v>
      </c>
      <c r="AD10" s="93" t="e">
        <f>H10/L10*V10</f>
        <v>#DIV/0!</v>
      </c>
      <c r="AE10" s="93" t="e">
        <f>I10/M10*X10</f>
        <v>#DIV/0!</v>
      </c>
      <c r="AF10" s="93" t="e">
        <f>AC10+AD10+AE10</f>
        <v>#DIV/0!</v>
      </c>
      <c r="AG10" s="93" t="e">
        <f>J10/L10*V10</f>
        <v>#DIV/0!</v>
      </c>
      <c r="AH10" s="93" t="e">
        <f>K10/L10*V10</f>
        <v>#DIV/0!</v>
      </c>
      <c r="AI10" s="93"/>
      <c r="AJ10" s="38"/>
      <c r="AK10" s="38"/>
      <c r="AL10" s="38"/>
      <c r="AM10" s="38" t="e">
        <f>SUM(AF10:AL10)</f>
        <v>#DIV/0!</v>
      </c>
    </row>
    <row r="12" spans="1:39" x14ac:dyDescent="0.2">
      <c r="A12" s="31" t="s">
        <v>30</v>
      </c>
      <c r="B12" s="82" t="s">
        <v>137</v>
      </c>
    </row>
    <row r="13" spans="1:39" x14ac:dyDescent="0.2">
      <c r="A13" s="31" t="s">
        <v>32</v>
      </c>
      <c r="B13" t="s">
        <v>138</v>
      </c>
    </row>
    <row r="14" spans="1:39" x14ac:dyDescent="0.2">
      <c r="A14" s="31" t="s">
        <v>34</v>
      </c>
      <c r="B14" t="s">
        <v>139</v>
      </c>
    </row>
    <row r="15" spans="1:39" x14ac:dyDescent="0.2">
      <c r="A15" s="31" t="s">
        <v>36</v>
      </c>
      <c r="B15" t="s">
        <v>140</v>
      </c>
    </row>
    <row r="16" spans="1:39" x14ac:dyDescent="0.2">
      <c r="A16" s="31" t="s">
        <v>38</v>
      </c>
      <c r="B16" s="83" t="s">
        <v>141</v>
      </c>
    </row>
    <row r="17" spans="1:2" x14ac:dyDescent="0.2">
      <c r="A17" s="31" t="s">
        <v>40</v>
      </c>
      <c r="B17" s="83" t="s">
        <v>142</v>
      </c>
    </row>
    <row r="18" spans="1:2" x14ac:dyDescent="0.2">
      <c r="A18" s="31" t="s">
        <v>42</v>
      </c>
      <c r="B18" s="83" t="s">
        <v>143</v>
      </c>
    </row>
    <row r="19" spans="1:2" x14ac:dyDescent="0.2">
      <c r="A19" s="31" t="s">
        <v>44</v>
      </c>
      <c r="B19" s="83" t="s">
        <v>144</v>
      </c>
    </row>
    <row r="20" spans="1:2" x14ac:dyDescent="0.2">
      <c r="A20" s="31" t="s">
        <v>46</v>
      </c>
      <c r="B20" s="83" t="s">
        <v>145</v>
      </c>
    </row>
    <row r="21" spans="1:2" x14ac:dyDescent="0.2">
      <c r="A21" s="31" t="s">
        <v>48</v>
      </c>
      <c r="B21" s="83" t="s">
        <v>146</v>
      </c>
    </row>
    <row r="22" spans="1:2" x14ac:dyDescent="0.2">
      <c r="A22" s="31" t="s">
        <v>50</v>
      </c>
      <c r="B22" s="82" t="s">
        <v>147</v>
      </c>
    </row>
    <row r="23" spans="1:2" x14ac:dyDescent="0.2">
      <c r="A23" s="31" t="s">
        <v>52</v>
      </c>
      <c r="B23" t="s">
        <v>148</v>
      </c>
    </row>
    <row r="24" spans="1:2" x14ac:dyDescent="0.2">
      <c r="A24" s="31" t="s">
        <v>54</v>
      </c>
      <c r="B24" s="83" t="s">
        <v>149</v>
      </c>
    </row>
    <row r="25" spans="1:2" x14ac:dyDescent="0.2">
      <c r="A25" s="31" t="s">
        <v>56</v>
      </c>
      <c r="B25" t="s">
        <v>150</v>
      </c>
    </row>
    <row r="26" spans="1:2" x14ac:dyDescent="0.2">
      <c r="A26" s="95" t="s">
        <v>58</v>
      </c>
      <c r="B26" t="s">
        <v>151</v>
      </c>
    </row>
    <row r="27" spans="1:2" x14ac:dyDescent="0.2">
      <c r="A27" s="95" t="s">
        <v>152</v>
      </c>
      <c r="B27" s="82" t="s">
        <v>153</v>
      </c>
    </row>
    <row r="28" spans="1:2" x14ac:dyDescent="0.2">
      <c r="A28" s="95" t="s">
        <v>154</v>
      </c>
      <c r="B28" s="83" t="s">
        <v>155</v>
      </c>
    </row>
    <row r="29" spans="1:2" x14ac:dyDescent="0.2">
      <c r="A29" s="95" t="s">
        <v>156</v>
      </c>
      <c r="B29" t="s">
        <v>157</v>
      </c>
    </row>
    <row r="30" spans="1:2" x14ac:dyDescent="0.2">
      <c r="A30" s="95" t="s">
        <v>158</v>
      </c>
      <c r="B30" s="83" t="s">
        <v>159</v>
      </c>
    </row>
    <row r="31" spans="1:2" x14ac:dyDescent="0.2">
      <c r="A31" s="95" t="s">
        <v>160</v>
      </c>
      <c r="B31" s="83" t="s">
        <v>161</v>
      </c>
    </row>
    <row r="32" spans="1:2" x14ac:dyDescent="0.2">
      <c r="A32" s="95" t="s">
        <v>162</v>
      </c>
      <c r="B32" s="83" t="s">
        <v>163</v>
      </c>
    </row>
    <row r="33" spans="1:16" x14ac:dyDescent="0.2">
      <c r="A33" s="95" t="s">
        <v>164</v>
      </c>
      <c r="B33" s="83" t="s">
        <v>165</v>
      </c>
    </row>
    <row r="34" spans="1:16" x14ac:dyDescent="0.2">
      <c r="A34" s="95" t="s">
        <v>166</v>
      </c>
      <c r="B34" s="83" t="s">
        <v>167</v>
      </c>
    </row>
    <row r="35" spans="1:16" x14ac:dyDescent="0.2">
      <c r="A35" s="95" t="s">
        <v>168</v>
      </c>
      <c r="B35" t="s">
        <v>169</v>
      </c>
    </row>
    <row r="36" spans="1:16" x14ac:dyDescent="0.2">
      <c r="A36" s="95" t="s">
        <v>170</v>
      </c>
      <c r="B36" s="83" t="s">
        <v>171</v>
      </c>
    </row>
    <row r="37" spans="1:16" x14ac:dyDescent="0.2">
      <c r="A37" s="95" t="s">
        <v>172</v>
      </c>
      <c r="B37" s="83" t="s">
        <v>173</v>
      </c>
    </row>
    <row r="38" spans="1:16" x14ac:dyDescent="0.2">
      <c r="A38" s="95" t="s">
        <v>174</v>
      </c>
      <c r="B38" t="s">
        <v>175</v>
      </c>
    </row>
    <row r="39" spans="1:16" x14ac:dyDescent="0.2">
      <c r="A39" s="95" t="s">
        <v>176</v>
      </c>
      <c r="B39" s="83" t="s">
        <v>177</v>
      </c>
      <c r="P39" s="83"/>
    </row>
    <row r="40" spans="1:16" x14ac:dyDescent="0.2">
      <c r="A40" s="31" t="s">
        <v>178</v>
      </c>
      <c r="B40" s="83" t="s">
        <v>179</v>
      </c>
      <c r="P40" s="83"/>
    </row>
    <row r="41" spans="1:16" x14ac:dyDescent="0.2">
      <c r="A41" s="31" t="s">
        <v>180</v>
      </c>
      <c r="B41" s="83" t="s">
        <v>181</v>
      </c>
      <c r="P41" s="83"/>
    </row>
    <row r="42" spans="1:16" x14ac:dyDescent="0.2">
      <c r="A42" s="31" t="s">
        <v>182</v>
      </c>
      <c r="B42" s="83" t="s">
        <v>183</v>
      </c>
    </row>
    <row r="43" spans="1:16" x14ac:dyDescent="0.2">
      <c r="A43" s="31" t="s">
        <v>184</v>
      </c>
      <c r="B43" s="83" t="s">
        <v>185</v>
      </c>
      <c r="P43" s="83"/>
    </row>
    <row r="44" spans="1:16" x14ac:dyDescent="0.2">
      <c r="A44" s="31" t="s">
        <v>186</v>
      </c>
      <c r="B44" s="83" t="s">
        <v>187</v>
      </c>
      <c r="P44" s="83"/>
    </row>
    <row r="45" spans="1:16" x14ac:dyDescent="0.2">
      <c r="A45" s="95" t="s">
        <v>188</v>
      </c>
      <c r="B45" t="s">
        <v>189</v>
      </c>
      <c r="P45" s="83"/>
    </row>
    <row r="46" spans="1:16" x14ac:dyDescent="0.2">
      <c r="A46" s="95" t="s">
        <v>190</v>
      </c>
      <c r="B46" s="83" t="s">
        <v>191</v>
      </c>
      <c r="P46" s="83"/>
    </row>
    <row r="47" spans="1:16" x14ac:dyDescent="0.2">
      <c r="A47" s="95" t="s">
        <v>192</v>
      </c>
      <c r="B47" s="83" t="s">
        <v>193</v>
      </c>
      <c r="P47" s="83"/>
    </row>
    <row r="48" spans="1:16" x14ac:dyDescent="0.2">
      <c r="A48" s="95" t="s">
        <v>194</v>
      </c>
      <c r="B48" s="83" t="s">
        <v>195</v>
      </c>
      <c r="P48" s="83"/>
    </row>
    <row r="49" spans="1:16" x14ac:dyDescent="0.2">
      <c r="A49" s="95" t="s">
        <v>196</v>
      </c>
      <c r="B49" s="83" t="s">
        <v>197</v>
      </c>
      <c r="P49" s="83"/>
    </row>
    <row r="50" spans="1:16" x14ac:dyDescent="0.2">
      <c r="A50" s="95" t="s">
        <v>198</v>
      </c>
      <c r="B50" s="83" t="s">
        <v>199</v>
      </c>
      <c r="P50" s="83"/>
    </row>
    <row r="51" spans="1:16" x14ac:dyDescent="0.2">
      <c r="A51" s="95"/>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zoomScaleNormal="100" workbookViewId="0">
      <selection activeCell="F12" sqref="F12"/>
    </sheetView>
  </sheetViews>
  <sheetFormatPr defaultRowHeight="12.75" x14ac:dyDescent="0.2"/>
  <cols>
    <col min="1" max="1" width="12" customWidth="1"/>
    <col min="2" max="2" width="13.7109375" customWidth="1"/>
    <col min="3" max="8" width="12" customWidth="1"/>
    <col min="9" max="10" width="12.140625" customWidth="1"/>
  </cols>
  <sheetData>
    <row r="1" spans="1:10" ht="18" x14ac:dyDescent="0.25">
      <c r="A1" s="11" t="s">
        <v>0</v>
      </c>
      <c r="B1" s="11"/>
    </row>
    <row r="2" spans="1:10" ht="18" x14ac:dyDescent="0.25">
      <c r="A2" s="12"/>
      <c r="B2" s="12"/>
    </row>
    <row r="3" spans="1:10" ht="18" x14ac:dyDescent="0.25">
      <c r="A3" s="13" t="s">
        <v>200</v>
      </c>
      <c r="B3" s="13"/>
    </row>
    <row r="4" spans="1:10" ht="18" x14ac:dyDescent="0.25">
      <c r="A4" s="13"/>
      <c r="B4" s="13"/>
    </row>
    <row r="5" spans="1:10" ht="51" x14ac:dyDescent="0.2">
      <c r="A5" s="3" t="s">
        <v>5</v>
      </c>
      <c r="B5" s="3" t="s">
        <v>4</v>
      </c>
      <c r="C5" s="3" t="s">
        <v>81</v>
      </c>
      <c r="D5" s="3" t="s">
        <v>77</v>
      </c>
      <c r="E5" s="3" t="s">
        <v>78</v>
      </c>
      <c r="F5" s="3" t="s">
        <v>201</v>
      </c>
      <c r="G5" s="3" t="s">
        <v>202</v>
      </c>
      <c r="H5" s="3" t="s">
        <v>86</v>
      </c>
      <c r="I5" s="3" t="s">
        <v>203</v>
      </c>
      <c r="J5" s="3" t="s">
        <v>204</v>
      </c>
    </row>
    <row r="6" spans="1:10" x14ac:dyDescent="0.2">
      <c r="A6" s="16" t="s">
        <v>15</v>
      </c>
      <c r="B6" s="16" t="s">
        <v>16</v>
      </c>
      <c r="C6" s="16" t="s">
        <v>17</v>
      </c>
      <c r="D6" s="16" t="s">
        <v>18</v>
      </c>
      <c r="E6" s="16" t="s">
        <v>19</v>
      </c>
      <c r="F6" s="16" t="s">
        <v>20</v>
      </c>
      <c r="G6" s="16" t="s">
        <v>21</v>
      </c>
      <c r="H6" s="16" t="s">
        <v>22</v>
      </c>
      <c r="I6" s="16" t="s">
        <v>23</v>
      </c>
      <c r="J6" s="16" t="s">
        <v>24</v>
      </c>
    </row>
    <row r="7" spans="1:10" x14ac:dyDescent="0.2">
      <c r="J7" t="e">
        <f>I7/G7</f>
        <v>#DIV/0!</v>
      </c>
    </row>
    <row r="9" spans="1:10" x14ac:dyDescent="0.2">
      <c r="A9" s="31" t="s">
        <v>30</v>
      </c>
      <c r="B9" t="s">
        <v>33</v>
      </c>
    </row>
    <row r="10" spans="1:10" x14ac:dyDescent="0.2">
      <c r="A10" s="31" t="s">
        <v>32</v>
      </c>
      <c r="B10" t="s">
        <v>31</v>
      </c>
    </row>
    <row r="11" spans="1:10" x14ac:dyDescent="0.2">
      <c r="A11" s="31" t="s">
        <v>34</v>
      </c>
      <c r="B11" t="s">
        <v>205</v>
      </c>
    </row>
    <row r="12" spans="1:10" x14ac:dyDescent="0.2">
      <c r="A12" s="31" t="s">
        <v>36</v>
      </c>
      <c r="B12" t="s">
        <v>206</v>
      </c>
    </row>
    <row r="13" spans="1:10" x14ac:dyDescent="0.2">
      <c r="A13" s="31" t="s">
        <v>38</v>
      </c>
      <c r="B13" t="s">
        <v>207</v>
      </c>
    </row>
    <row r="14" spans="1:10" x14ac:dyDescent="0.2">
      <c r="A14" s="31" t="s">
        <v>40</v>
      </c>
      <c r="B14" t="s">
        <v>208</v>
      </c>
    </row>
    <row r="15" spans="1:10" x14ac:dyDescent="0.2">
      <c r="A15" s="31" t="s">
        <v>42</v>
      </c>
      <c r="B15" s="83" t="s">
        <v>209</v>
      </c>
    </row>
    <row r="16" spans="1:10" x14ac:dyDescent="0.2">
      <c r="A16" s="31" t="s">
        <v>44</v>
      </c>
      <c r="B16" s="83" t="s">
        <v>210</v>
      </c>
    </row>
    <row r="17" spans="1:2" x14ac:dyDescent="0.2">
      <c r="A17" s="31" t="s">
        <v>46</v>
      </c>
      <c r="B17" t="s">
        <v>211</v>
      </c>
    </row>
    <row r="18" spans="1:2" x14ac:dyDescent="0.2">
      <c r="A18" s="31" t="s">
        <v>48</v>
      </c>
      <c r="B18" s="83" t="s">
        <v>212</v>
      </c>
    </row>
  </sheetData>
  <phoneticPr fontId="0" type="noConversion"/>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43"/>
  <sheetViews>
    <sheetView showZeros="0" zoomScaleNormal="100" workbookViewId="0">
      <selection activeCell="G7" sqref="G7"/>
    </sheetView>
  </sheetViews>
  <sheetFormatPr defaultRowHeight="12.75" x14ac:dyDescent="0.2"/>
  <cols>
    <col min="1" max="1" width="20.7109375" style="19" customWidth="1"/>
    <col min="2" max="25" width="10.7109375" customWidth="1"/>
    <col min="26" max="26" width="13.140625" customWidth="1"/>
    <col min="27" max="27" width="11.5703125" customWidth="1"/>
    <col min="28" max="28" width="13.42578125" customWidth="1"/>
    <col min="29" max="31" width="10.7109375" customWidth="1"/>
  </cols>
  <sheetData>
    <row r="1" spans="1:34" s="1" customFormat="1" ht="18" x14ac:dyDescent="0.25">
      <c r="A1" s="11" t="s">
        <v>0</v>
      </c>
    </row>
    <row r="2" spans="1:34" s="1" customFormat="1" ht="18" x14ac:dyDescent="0.25">
      <c r="A2" s="12"/>
      <c r="B2" s="14"/>
      <c r="C2" s="14"/>
      <c r="D2" s="14"/>
      <c r="E2" s="14"/>
      <c r="F2" s="14"/>
      <c r="G2" s="14"/>
      <c r="H2" s="14"/>
      <c r="I2" s="14"/>
      <c r="J2" s="14"/>
      <c r="K2" s="14"/>
    </row>
    <row r="3" spans="1:34" s="1" customFormat="1" ht="18" x14ac:dyDescent="0.25">
      <c r="A3" s="13" t="s">
        <v>213</v>
      </c>
    </row>
    <row r="4" spans="1:34" s="1" customFormat="1" ht="18" x14ac:dyDescent="0.25">
      <c r="A4" s="2"/>
      <c r="B4" s="3"/>
      <c r="C4" s="3"/>
      <c r="D4" s="3"/>
      <c r="E4" s="3"/>
      <c r="F4" s="3"/>
      <c r="G4" s="3"/>
      <c r="H4" s="3"/>
      <c r="I4" s="3"/>
      <c r="J4" s="3"/>
      <c r="K4" s="3"/>
      <c r="L4" s="3"/>
      <c r="M4" s="3"/>
      <c r="N4" s="3"/>
      <c r="O4" s="3"/>
      <c r="P4" s="3"/>
      <c r="Q4" s="3"/>
      <c r="R4" s="3"/>
      <c r="S4" s="3"/>
      <c r="T4" s="3"/>
      <c r="U4" s="3"/>
      <c r="V4" s="3"/>
      <c r="W4" s="3"/>
      <c r="X4" s="3"/>
      <c r="AD4" s="3"/>
      <c r="AE4" s="3"/>
      <c r="AF4" s="3"/>
      <c r="AH4" s="3"/>
    </row>
    <row r="5" spans="1:34" s="15" customFormat="1" ht="76.5" x14ac:dyDescent="0.2">
      <c r="A5" s="2" t="s">
        <v>214</v>
      </c>
      <c r="B5" s="3" t="s">
        <v>215</v>
      </c>
      <c r="C5" s="3" t="s">
        <v>216</v>
      </c>
      <c r="D5" s="3" t="s">
        <v>217</v>
      </c>
      <c r="E5" s="3" t="s">
        <v>218</v>
      </c>
      <c r="F5" s="3" t="s">
        <v>219</v>
      </c>
      <c r="G5" s="3" t="s">
        <v>220</v>
      </c>
      <c r="H5" s="3" t="s">
        <v>79</v>
      </c>
      <c r="I5" s="3" t="s">
        <v>80</v>
      </c>
      <c r="J5" s="3" t="s">
        <v>221</v>
      </c>
      <c r="K5" s="3" t="s">
        <v>77</v>
      </c>
      <c r="L5" s="3" t="s">
        <v>222</v>
      </c>
      <c r="M5" s="3" t="s">
        <v>223</v>
      </c>
      <c r="N5" s="3" t="s">
        <v>224</v>
      </c>
      <c r="O5" s="3" t="s">
        <v>225</v>
      </c>
      <c r="P5" s="3" t="s">
        <v>226</v>
      </c>
      <c r="Q5" s="3" t="s">
        <v>88</v>
      </c>
      <c r="R5" s="3" t="s">
        <v>89</v>
      </c>
      <c r="S5" s="3" t="s">
        <v>90</v>
      </c>
      <c r="T5" s="3" t="s">
        <v>227</v>
      </c>
      <c r="U5" s="3" t="s">
        <v>228</v>
      </c>
      <c r="V5" s="3" t="s">
        <v>229</v>
      </c>
      <c r="W5" s="3" t="s">
        <v>230</v>
      </c>
      <c r="X5" s="3" t="s">
        <v>231</v>
      </c>
      <c r="Y5" s="3" t="s">
        <v>4</v>
      </c>
      <c r="Z5" s="3"/>
      <c r="AA5" s="3"/>
    </row>
    <row r="6" spans="1:34" s="16" customFormat="1" x14ac:dyDescent="0.2">
      <c r="A6" s="16" t="s">
        <v>15</v>
      </c>
      <c r="B6" s="16" t="s">
        <v>16</v>
      </c>
      <c r="C6" s="16" t="s">
        <v>17</v>
      </c>
      <c r="D6" s="16" t="s">
        <v>18</v>
      </c>
      <c r="E6" s="16" t="s">
        <v>19</v>
      </c>
      <c r="F6" s="16" t="s">
        <v>21</v>
      </c>
      <c r="G6" s="16" t="s">
        <v>22</v>
      </c>
      <c r="H6" s="16" t="s">
        <v>23</v>
      </c>
      <c r="I6" s="16" t="s">
        <v>24</v>
      </c>
      <c r="J6" s="16" t="s">
        <v>25</v>
      </c>
      <c r="K6" s="16" t="s">
        <v>26</v>
      </c>
      <c r="L6" s="16" t="s">
        <v>27</v>
      </c>
      <c r="M6" s="16" t="s">
        <v>28</v>
      </c>
      <c r="N6" s="16" t="s">
        <v>29</v>
      </c>
      <c r="O6" s="16" t="s">
        <v>103</v>
      </c>
      <c r="P6" s="16" t="s">
        <v>232</v>
      </c>
      <c r="Q6" s="16" t="s">
        <v>104</v>
      </c>
      <c r="R6" s="16" t="s">
        <v>105</v>
      </c>
      <c r="S6" s="16" t="s">
        <v>106</v>
      </c>
      <c r="T6" s="16" t="s">
        <v>107</v>
      </c>
      <c r="U6" s="16" t="s">
        <v>233</v>
      </c>
      <c r="V6" s="16" t="s">
        <v>108</v>
      </c>
      <c r="W6" s="16" t="s">
        <v>109</v>
      </c>
      <c r="X6" s="16" t="s">
        <v>110</v>
      </c>
      <c r="Y6" s="16" t="s">
        <v>111</v>
      </c>
    </row>
    <row r="7" spans="1:34" x14ac:dyDescent="0.2">
      <c r="A7" s="5"/>
      <c r="I7" s="6"/>
      <c r="J7" s="7">
        <f>VALUE(ROUNDUP(MONTH(I7)/12*4,0)*3&amp;"/"&amp;YEAR(I7))</f>
        <v>61</v>
      </c>
      <c r="M7" s="8"/>
      <c r="N7" s="17"/>
      <c r="O7" s="18"/>
      <c r="P7" s="18" t="e">
        <f>O7/N7</f>
        <v>#DIV/0!</v>
      </c>
      <c r="Q7" s="18"/>
      <c r="R7" s="18"/>
      <c r="S7" s="18"/>
      <c r="T7" s="18">
        <f>O7-Q7-R7+S7</f>
        <v>0</v>
      </c>
      <c r="U7" s="18" t="e">
        <f>T7/N7</f>
        <v>#DIV/0!</v>
      </c>
      <c r="V7" s="18"/>
      <c r="W7" s="18"/>
    </row>
    <row r="8" spans="1:34" x14ac:dyDescent="0.2">
      <c r="A8" s="2"/>
      <c r="B8" s="3"/>
      <c r="C8" s="3"/>
      <c r="D8" s="3"/>
      <c r="G8" s="4"/>
      <c r="H8" s="4"/>
      <c r="I8" s="3"/>
      <c r="J8" s="3"/>
      <c r="K8" s="3"/>
      <c r="L8" s="3"/>
      <c r="M8" s="3"/>
      <c r="N8" s="3"/>
      <c r="O8" s="3"/>
      <c r="P8" s="3"/>
      <c r="Q8" s="3"/>
      <c r="R8" s="3"/>
      <c r="S8" s="3"/>
      <c r="T8" s="3"/>
      <c r="X8" s="3"/>
      <c r="Y8" s="3"/>
    </row>
    <row r="9" spans="1:34" x14ac:dyDescent="0.2">
      <c r="A9" s="5"/>
      <c r="E9" s="82"/>
      <c r="F9" s="82"/>
      <c r="M9" s="6"/>
      <c r="N9" s="7"/>
      <c r="Q9" s="8"/>
      <c r="R9" s="9"/>
      <c r="S9" s="10"/>
      <c r="T9" s="10"/>
      <c r="U9" s="10"/>
      <c r="V9" s="10"/>
      <c r="W9" s="10"/>
      <c r="X9" s="10">
        <f>S9-U9-V9+W9</f>
        <v>0</v>
      </c>
      <c r="Y9" s="10"/>
      <c r="Z9" s="82"/>
      <c r="AA9" s="82"/>
      <c r="AB9" s="82"/>
    </row>
    <row r="10" spans="1:34" x14ac:dyDescent="0.2">
      <c r="A10" s="5"/>
      <c r="M10" s="6"/>
      <c r="N10" s="7"/>
    </row>
    <row r="11" spans="1:34" x14ac:dyDescent="0.2">
      <c r="A11" s="95" t="s">
        <v>30</v>
      </c>
      <c r="B11" s="83" t="s">
        <v>234</v>
      </c>
      <c r="C11" s="83"/>
      <c r="D11" s="83"/>
      <c r="E11" s="83"/>
      <c r="F11" s="83"/>
      <c r="G11" s="83"/>
      <c r="H11" s="82"/>
    </row>
    <row r="12" spans="1:34" x14ac:dyDescent="0.2">
      <c r="A12" s="95" t="s">
        <v>32</v>
      </c>
      <c r="B12" s="83" t="s">
        <v>235</v>
      </c>
      <c r="C12" s="83"/>
      <c r="D12" s="83"/>
      <c r="E12" s="83"/>
      <c r="F12" s="83"/>
      <c r="G12" s="83"/>
      <c r="H12" s="82"/>
    </row>
    <row r="13" spans="1:34" x14ac:dyDescent="0.2">
      <c r="A13" s="95" t="s">
        <v>34</v>
      </c>
      <c r="B13" t="s">
        <v>236</v>
      </c>
      <c r="C13" s="83"/>
      <c r="D13" s="83"/>
      <c r="E13" s="83"/>
      <c r="F13" s="83"/>
      <c r="G13" s="83"/>
      <c r="H13" s="82"/>
    </row>
    <row r="14" spans="1:34" x14ac:dyDescent="0.2">
      <c r="A14" s="95" t="s">
        <v>36</v>
      </c>
      <c r="B14" t="s">
        <v>237</v>
      </c>
      <c r="C14" s="83"/>
      <c r="D14" s="83"/>
      <c r="E14" s="83"/>
      <c r="F14" s="83"/>
      <c r="G14" s="83"/>
      <c r="H14" s="82"/>
    </row>
    <row r="15" spans="1:34" x14ac:dyDescent="0.2">
      <c r="A15" s="95" t="s">
        <v>38</v>
      </c>
      <c r="B15" s="83" t="s">
        <v>238</v>
      </c>
      <c r="C15" s="83"/>
      <c r="D15" s="83"/>
      <c r="E15" s="83"/>
      <c r="F15" s="83"/>
      <c r="G15" s="83"/>
      <c r="H15" s="82"/>
    </row>
    <row r="16" spans="1:34" x14ac:dyDescent="0.2">
      <c r="A16" s="95" t="s">
        <v>42</v>
      </c>
      <c r="B16" s="83" t="s">
        <v>239</v>
      </c>
      <c r="C16" s="83"/>
      <c r="D16" s="83"/>
      <c r="E16" s="83"/>
      <c r="F16" s="83"/>
      <c r="G16" s="83"/>
      <c r="H16" s="82"/>
    </row>
    <row r="17" spans="1:8" x14ac:dyDescent="0.2">
      <c r="A17" s="95" t="s">
        <v>44</v>
      </c>
      <c r="B17" s="83" t="s">
        <v>240</v>
      </c>
      <c r="C17" s="83"/>
      <c r="D17" s="83"/>
      <c r="E17" s="83"/>
      <c r="F17" s="83"/>
      <c r="G17" s="83"/>
      <c r="H17" s="82"/>
    </row>
    <row r="18" spans="1:8" x14ac:dyDescent="0.2">
      <c r="A18" s="95" t="s">
        <v>46</v>
      </c>
      <c r="B18" s="83" t="s">
        <v>241</v>
      </c>
      <c r="C18" s="83"/>
      <c r="D18" s="83"/>
      <c r="E18" s="83"/>
      <c r="F18" s="83"/>
      <c r="G18" s="83"/>
      <c r="H18" s="82"/>
    </row>
    <row r="19" spans="1:8" x14ac:dyDescent="0.2">
      <c r="A19" s="95" t="s">
        <v>48</v>
      </c>
      <c r="B19" s="83" t="s">
        <v>242</v>
      </c>
      <c r="C19" s="83"/>
      <c r="D19" s="83"/>
      <c r="E19" s="83"/>
      <c r="F19" s="83"/>
      <c r="G19" s="83"/>
    </row>
    <row r="20" spans="1:8" x14ac:dyDescent="0.2">
      <c r="A20" s="95" t="s">
        <v>50</v>
      </c>
      <c r="B20" s="83" t="s">
        <v>243</v>
      </c>
      <c r="C20" s="83"/>
      <c r="D20" s="83"/>
      <c r="E20" s="83"/>
      <c r="F20" s="83"/>
      <c r="G20" s="83"/>
    </row>
    <row r="21" spans="1:8" x14ac:dyDescent="0.2">
      <c r="A21" s="95" t="s">
        <v>52</v>
      </c>
      <c r="B21" s="83" t="s">
        <v>150</v>
      </c>
      <c r="C21" s="83"/>
      <c r="D21" s="83"/>
      <c r="E21" s="83"/>
      <c r="F21" s="83"/>
      <c r="G21" s="83"/>
    </row>
    <row r="22" spans="1:8" x14ac:dyDescent="0.2">
      <c r="A22" s="95" t="s">
        <v>54</v>
      </c>
      <c r="B22" s="83" t="s">
        <v>244</v>
      </c>
      <c r="C22" s="83"/>
      <c r="D22" s="83"/>
      <c r="E22" s="83"/>
      <c r="F22" s="83"/>
      <c r="G22" s="83"/>
    </row>
    <row r="23" spans="1:8" x14ac:dyDescent="0.2">
      <c r="A23" s="95" t="s">
        <v>56</v>
      </c>
      <c r="B23" s="83" t="s">
        <v>159</v>
      </c>
      <c r="C23" s="83"/>
      <c r="D23" s="83"/>
      <c r="E23" s="83"/>
      <c r="F23" s="83"/>
      <c r="G23" s="83"/>
    </row>
    <row r="24" spans="1:8" x14ac:dyDescent="0.2">
      <c r="A24" s="95" t="s">
        <v>58</v>
      </c>
      <c r="B24" s="83" t="s">
        <v>209</v>
      </c>
      <c r="C24" s="83"/>
      <c r="D24" s="83"/>
      <c r="E24" s="83"/>
      <c r="F24" s="83"/>
      <c r="G24" s="83"/>
    </row>
    <row r="25" spans="1:8" x14ac:dyDescent="0.2">
      <c r="A25" s="95" t="s">
        <v>152</v>
      </c>
      <c r="B25" s="83" t="s">
        <v>245</v>
      </c>
      <c r="C25" s="83"/>
      <c r="D25" s="83"/>
      <c r="E25" s="83"/>
      <c r="F25" s="83"/>
      <c r="G25" s="83"/>
    </row>
    <row r="26" spans="1:8" x14ac:dyDescent="0.2">
      <c r="A26" s="95" t="s">
        <v>246</v>
      </c>
      <c r="B26" s="83" t="s">
        <v>247</v>
      </c>
      <c r="C26" s="83"/>
      <c r="D26" s="83"/>
      <c r="E26" s="83"/>
      <c r="F26" s="83"/>
      <c r="G26" s="83"/>
    </row>
    <row r="27" spans="1:8" x14ac:dyDescent="0.2">
      <c r="A27" s="95" t="s">
        <v>154</v>
      </c>
      <c r="B27" s="83" t="s">
        <v>248</v>
      </c>
      <c r="C27" s="83"/>
      <c r="D27" s="83"/>
      <c r="E27" s="83"/>
      <c r="F27" s="83"/>
      <c r="G27" s="83"/>
    </row>
    <row r="28" spans="1:8" x14ac:dyDescent="0.2">
      <c r="A28" s="95" t="s">
        <v>156</v>
      </c>
      <c r="B28" s="83" t="s">
        <v>249</v>
      </c>
      <c r="C28" s="83"/>
      <c r="D28" s="83"/>
      <c r="E28" s="83"/>
      <c r="F28" s="83"/>
      <c r="G28" s="83"/>
    </row>
    <row r="29" spans="1:8" x14ac:dyDescent="0.2">
      <c r="A29" s="95" t="s">
        <v>158</v>
      </c>
      <c r="B29" s="83" t="s">
        <v>250</v>
      </c>
      <c r="C29" s="83"/>
      <c r="D29" s="83"/>
      <c r="E29" s="83"/>
      <c r="F29" s="83"/>
      <c r="G29" s="83"/>
    </row>
    <row r="30" spans="1:8" x14ac:dyDescent="0.2">
      <c r="A30" s="95" t="s">
        <v>160</v>
      </c>
      <c r="B30" s="83" t="s">
        <v>251</v>
      </c>
      <c r="C30" s="83"/>
      <c r="D30" s="83"/>
      <c r="E30" s="83"/>
      <c r="F30" s="83"/>
      <c r="G30" s="83"/>
    </row>
    <row r="31" spans="1:8" x14ac:dyDescent="0.2">
      <c r="A31" s="95" t="s">
        <v>252</v>
      </c>
      <c r="B31" s="83" t="s">
        <v>253</v>
      </c>
      <c r="C31" s="83"/>
      <c r="D31" s="83"/>
      <c r="E31" s="83"/>
      <c r="F31" s="83"/>
      <c r="G31" s="83"/>
    </row>
    <row r="32" spans="1:8" x14ac:dyDescent="0.2">
      <c r="A32" s="95" t="s">
        <v>162</v>
      </c>
      <c r="B32" s="83" t="s">
        <v>254</v>
      </c>
      <c r="C32" s="83"/>
      <c r="D32" s="83"/>
      <c r="E32" s="83"/>
      <c r="F32" s="83"/>
      <c r="G32" s="83"/>
    </row>
    <row r="33" spans="1:7" x14ac:dyDescent="0.2">
      <c r="A33" s="95" t="s">
        <v>164</v>
      </c>
      <c r="B33" s="83" t="s">
        <v>255</v>
      </c>
      <c r="C33" s="83"/>
      <c r="D33" s="83"/>
      <c r="E33" s="83"/>
      <c r="F33" s="83"/>
      <c r="G33" s="83"/>
    </row>
    <row r="34" spans="1:7" x14ac:dyDescent="0.2">
      <c r="A34" s="95" t="s">
        <v>166</v>
      </c>
      <c r="B34" s="83" t="s">
        <v>256</v>
      </c>
      <c r="C34" s="83"/>
      <c r="D34" s="83"/>
      <c r="E34" s="83"/>
      <c r="F34" s="83"/>
      <c r="G34" s="83"/>
    </row>
    <row r="35" spans="1:7" x14ac:dyDescent="0.2">
      <c r="A35" s="95" t="s">
        <v>168</v>
      </c>
      <c r="B35" s="83" t="s">
        <v>257</v>
      </c>
      <c r="C35" s="83"/>
      <c r="D35" s="83"/>
      <c r="E35" s="83"/>
      <c r="F35" s="83"/>
      <c r="G35" s="83"/>
    </row>
    <row r="36" spans="1:7" x14ac:dyDescent="0.2">
      <c r="B36" s="83"/>
      <c r="C36" s="83"/>
      <c r="D36" s="83"/>
      <c r="E36" s="83"/>
      <c r="F36" s="83"/>
      <c r="G36" s="83"/>
    </row>
    <row r="37" spans="1:7" x14ac:dyDescent="0.2">
      <c r="B37" s="83"/>
      <c r="C37" s="83"/>
      <c r="D37" s="83"/>
      <c r="E37" s="83"/>
      <c r="F37" s="83"/>
      <c r="G37" s="83"/>
    </row>
    <row r="38" spans="1:7" x14ac:dyDescent="0.2">
      <c r="B38" s="83"/>
    </row>
    <row r="39" spans="1:7" x14ac:dyDescent="0.2">
      <c r="B39" s="83"/>
      <c r="C39" s="83"/>
      <c r="D39" s="83"/>
      <c r="E39" s="83"/>
      <c r="F39" s="83"/>
      <c r="G39" s="83"/>
    </row>
    <row r="40" spans="1:7" x14ac:dyDescent="0.2">
      <c r="B40" s="83"/>
      <c r="C40" s="83"/>
      <c r="D40" s="83"/>
      <c r="E40" s="83"/>
      <c r="F40" s="83"/>
      <c r="G40" s="83"/>
    </row>
    <row r="41" spans="1:7" x14ac:dyDescent="0.2">
      <c r="C41" s="83"/>
      <c r="D41" s="83"/>
      <c r="E41" s="83"/>
      <c r="F41" s="83"/>
      <c r="G41" s="83"/>
    </row>
    <row r="42" spans="1:7" x14ac:dyDescent="0.2">
      <c r="C42" s="83"/>
      <c r="D42" s="83"/>
      <c r="E42" s="83"/>
      <c r="F42" s="83"/>
      <c r="G42" s="83"/>
    </row>
    <row r="43" spans="1:7" x14ac:dyDescent="0.2">
      <c r="C43" s="83"/>
      <c r="D43" s="83"/>
      <c r="E43" s="83"/>
      <c r="F43" s="83"/>
      <c r="G43" s="83"/>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11" t="s">
        <v>0</v>
      </c>
      <c r="B1" s="11"/>
      <c r="C1" s="11"/>
      <c r="D1" s="11"/>
    </row>
    <row r="2" spans="1:7" ht="18" x14ac:dyDescent="0.25">
      <c r="A2" s="12"/>
      <c r="B2" s="12"/>
      <c r="C2" s="12"/>
      <c r="D2" s="12"/>
    </row>
    <row r="3" spans="1:7" ht="18" x14ac:dyDescent="0.25">
      <c r="A3" s="13" t="s">
        <v>258</v>
      </c>
      <c r="B3" s="13"/>
      <c r="C3" s="13"/>
      <c r="D3" s="13"/>
    </row>
    <row r="6" spans="1:7" ht="28.5" customHeight="1" x14ac:dyDescent="0.2">
      <c r="A6" s="20" t="s">
        <v>259</v>
      </c>
      <c r="B6" s="20" t="s">
        <v>260</v>
      </c>
      <c r="C6" s="20" t="s">
        <v>261</v>
      </c>
      <c r="D6" s="20" t="s">
        <v>262</v>
      </c>
      <c r="E6" s="20" t="s">
        <v>263</v>
      </c>
      <c r="F6" s="20" t="s">
        <v>264</v>
      </c>
      <c r="G6" s="21"/>
    </row>
    <row r="7" spans="1:7" x14ac:dyDescent="0.2">
      <c r="A7" s="16" t="s">
        <v>15</v>
      </c>
      <c r="B7" s="16" t="s">
        <v>16</v>
      </c>
      <c r="C7" s="16" t="s">
        <v>17</v>
      </c>
      <c r="D7" s="16" t="s">
        <v>18</v>
      </c>
      <c r="E7" s="16" t="s">
        <v>19</v>
      </c>
      <c r="F7" s="16" t="s">
        <v>20</v>
      </c>
    </row>
    <row r="8" spans="1:7" x14ac:dyDescent="0.2">
      <c r="C8" t="s">
        <v>265</v>
      </c>
    </row>
    <row r="10" spans="1:7" x14ac:dyDescent="0.2">
      <c r="A10" s="95" t="s">
        <v>30</v>
      </c>
      <c r="B10" s="83" t="s">
        <v>266</v>
      </c>
      <c r="C10" s="83"/>
      <c r="D10" s="83"/>
    </row>
    <row r="11" spans="1:7" x14ac:dyDescent="0.2">
      <c r="A11" s="95" t="s">
        <v>32</v>
      </c>
      <c r="B11" s="83" t="s">
        <v>267</v>
      </c>
      <c r="C11" s="83"/>
      <c r="D11" s="83"/>
    </row>
    <row r="12" spans="1:7" x14ac:dyDescent="0.2">
      <c r="A12" s="95" t="s">
        <v>34</v>
      </c>
      <c r="B12" t="s">
        <v>268</v>
      </c>
      <c r="C12" s="83"/>
      <c r="D12" s="83"/>
    </row>
    <row r="13" spans="1:7" x14ac:dyDescent="0.2">
      <c r="A13" s="95" t="s">
        <v>36</v>
      </c>
      <c r="B13" t="s">
        <v>269</v>
      </c>
      <c r="C13" s="83"/>
      <c r="D13" s="83"/>
    </row>
    <row r="14" spans="1:7" x14ac:dyDescent="0.2">
      <c r="A14" s="95" t="s">
        <v>38</v>
      </c>
      <c r="B14" s="83" t="s">
        <v>270</v>
      </c>
    </row>
    <row r="15" spans="1:7" x14ac:dyDescent="0.2">
      <c r="A15" s="95" t="s">
        <v>40</v>
      </c>
      <c r="B15" s="83" t="s">
        <v>271</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A13" sqref="A13"/>
    </sheetView>
  </sheetViews>
  <sheetFormatPr defaultColWidth="9" defaultRowHeight="12.75" x14ac:dyDescent="0.2"/>
  <cols>
    <col min="1" max="1" width="15.140625" style="23" customWidth="1"/>
    <col min="2" max="2" width="17.7109375" style="23" customWidth="1"/>
    <col min="3" max="3" width="22" style="23" customWidth="1"/>
    <col min="4" max="4" width="12.5703125" style="23" customWidth="1"/>
    <col min="5" max="16384" width="9" style="23"/>
  </cols>
  <sheetData>
    <row r="1" spans="1:3" ht="18" x14ac:dyDescent="0.25">
      <c r="A1" s="22" t="s">
        <v>0</v>
      </c>
    </row>
    <row r="2" spans="1:3" ht="18" x14ac:dyDescent="0.25">
      <c r="A2" s="24"/>
    </row>
    <row r="3" spans="1:3" ht="18" x14ac:dyDescent="0.25">
      <c r="A3" s="25" t="s">
        <v>272</v>
      </c>
    </row>
    <row r="6" spans="1:3" ht="25.5" x14ac:dyDescent="0.2">
      <c r="A6" s="26"/>
      <c r="B6" s="26" t="s">
        <v>273</v>
      </c>
      <c r="C6" s="26" t="s">
        <v>274</v>
      </c>
    </row>
    <row r="7" spans="1:3" ht="51" x14ac:dyDescent="0.2">
      <c r="A7" s="27" t="s">
        <v>275</v>
      </c>
      <c r="B7" s="28"/>
      <c r="C7" s="29" t="s">
        <v>276</v>
      </c>
    </row>
    <row r="8" spans="1:3" ht="63.75" x14ac:dyDescent="0.2">
      <c r="A8" s="27" t="s">
        <v>277</v>
      </c>
      <c r="B8" s="28">
        <f>SUMIF('C-3 SG&amp;A listing'!C:C,"No",'C-3 SG&amp;A listing'!F:F)</f>
        <v>0</v>
      </c>
      <c r="C8" s="29" t="s">
        <v>278</v>
      </c>
    </row>
    <row r="9" spans="1:3" ht="25.5" x14ac:dyDescent="0.2">
      <c r="A9" s="27" t="s">
        <v>279</v>
      </c>
      <c r="B9" s="30" t="e">
        <f>B8/B7</f>
        <v>#DIV/0!</v>
      </c>
      <c r="C9" s="29" t="s">
        <v>280</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8"/>
  <sheetViews>
    <sheetView workbookViewId="0">
      <selection activeCell="I39" sqref="I39"/>
    </sheetView>
  </sheetViews>
  <sheetFormatPr defaultRowHeight="12.75" x14ac:dyDescent="0.2"/>
  <cols>
    <col min="1" max="1" width="13.85546875" customWidth="1"/>
    <col min="2" max="2" width="21.7109375" customWidth="1"/>
    <col min="3" max="4" width="19.42578125" customWidth="1"/>
  </cols>
  <sheetData>
    <row r="1" spans="1:4" ht="18" x14ac:dyDescent="0.25">
      <c r="A1" s="11" t="s">
        <v>0</v>
      </c>
    </row>
    <row r="2" spans="1:4" ht="18" x14ac:dyDescent="0.25">
      <c r="A2" s="1"/>
    </row>
    <row r="3" spans="1:4" ht="18" x14ac:dyDescent="0.25">
      <c r="A3" s="13" t="s">
        <v>281</v>
      </c>
    </row>
    <row r="4" spans="1:4" ht="18" x14ac:dyDescent="0.25">
      <c r="A4" s="1"/>
    </row>
    <row r="5" spans="1:4" x14ac:dyDescent="0.2">
      <c r="A5" s="108" t="s">
        <v>282</v>
      </c>
      <c r="B5" s="110" t="s">
        <v>283</v>
      </c>
      <c r="C5" s="111" t="s">
        <v>284</v>
      </c>
      <c r="D5" s="112"/>
    </row>
    <row r="6" spans="1:4" ht="24" x14ac:dyDescent="0.2">
      <c r="A6" s="109"/>
      <c r="B6" s="109"/>
      <c r="C6" s="80" t="s">
        <v>285</v>
      </c>
      <c r="D6" s="81" t="s">
        <v>286</v>
      </c>
    </row>
    <row r="7" spans="1:4" x14ac:dyDescent="0.2">
      <c r="A7" s="74" t="s">
        <v>15</v>
      </c>
      <c r="B7" s="75" t="s">
        <v>214</v>
      </c>
      <c r="C7" s="75"/>
      <c r="D7" s="76"/>
    </row>
    <row r="8" spans="1:4" x14ac:dyDescent="0.2">
      <c r="A8" s="74" t="s">
        <v>16</v>
      </c>
      <c r="B8" s="75" t="s">
        <v>215</v>
      </c>
      <c r="C8" s="75"/>
      <c r="D8" s="76"/>
    </row>
    <row r="9" spans="1:4" x14ac:dyDescent="0.2">
      <c r="A9" s="74" t="s">
        <v>17</v>
      </c>
      <c r="B9" s="92" t="s">
        <v>216</v>
      </c>
      <c r="C9" s="75"/>
      <c r="D9" s="76"/>
    </row>
    <row r="10" spans="1:4" x14ac:dyDescent="0.2">
      <c r="A10" s="74" t="s">
        <v>18</v>
      </c>
      <c r="B10" s="92" t="s">
        <v>217</v>
      </c>
      <c r="C10" s="75"/>
      <c r="D10" s="76"/>
    </row>
    <row r="11" spans="1:4" x14ac:dyDescent="0.2">
      <c r="A11" s="74" t="s">
        <v>19</v>
      </c>
      <c r="B11" s="92" t="s">
        <v>218</v>
      </c>
      <c r="C11" s="75"/>
      <c r="D11" s="76"/>
    </row>
    <row r="12" spans="1:4" x14ac:dyDescent="0.2">
      <c r="A12" s="74" t="s">
        <v>21</v>
      </c>
      <c r="B12" s="92" t="s">
        <v>219</v>
      </c>
      <c r="C12" s="75"/>
      <c r="D12" s="76"/>
    </row>
    <row r="13" spans="1:4" ht="25.5" customHeight="1" x14ac:dyDescent="0.2">
      <c r="A13" s="74" t="s">
        <v>22</v>
      </c>
      <c r="B13" s="92" t="s">
        <v>220</v>
      </c>
      <c r="C13" s="75"/>
      <c r="D13" s="76"/>
    </row>
    <row r="14" spans="1:4" x14ac:dyDescent="0.2">
      <c r="A14" s="74" t="s">
        <v>23</v>
      </c>
      <c r="B14" s="92" t="s">
        <v>79</v>
      </c>
      <c r="C14" s="75"/>
      <c r="D14" s="76"/>
    </row>
    <row r="15" spans="1:4" x14ac:dyDescent="0.2">
      <c r="A15" s="74" t="s">
        <v>24</v>
      </c>
      <c r="B15" s="75" t="s">
        <v>80</v>
      </c>
      <c r="C15" s="75"/>
      <c r="D15" s="76"/>
    </row>
    <row r="16" spans="1:4" x14ac:dyDescent="0.2">
      <c r="A16" s="74" t="s">
        <v>25</v>
      </c>
      <c r="B16" s="75" t="s">
        <v>221</v>
      </c>
      <c r="C16" s="75"/>
      <c r="D16" s="76"/>
    </row>
    <row r="17" spans="1:4" x14ac:dyDescent="0.2">
      <c r="A17" s="74" t="s">
        <v>26</v>
      </c>
      <c r="B17" s="75" t="s">
        <v>77</v>
      </c>
      <c r="C17" s="75"/>
      <c r="D17" s="76"/>
    </row>
    <row r="18" spans="1:4" x14ac:dyDescent="0.2">
      <c r="A18" s="74" t="s">
        <v>27</v>
      </c>
      <c r="B18" s="75" t="s">
        <v>222</v>
      </c>
      <c r="C18" s="75"/>
      <c r="D18" s="76"/>
    </row>
    <row r="19" spans="1:4" x14ac:dyDescent="0.2">
      <c r="A19" s="74" t="s">
        <v>28</v>
      </c>
      <c r="B19" s="75" t="s">
        <v>223</v>
      </c>
      <c r="C19" s="75"/>
      <c r="D19" s="76"/>
    </row>
    <row r="20" spans="1:4" x14ac:dyDescent="0.2">
      <c r="A20" s="74" t="s">
        <v>29</v>
      </c>
      <c r="B20" s="75" t="s">
        <v>287</v>
      </c>
      <c r="C20" s="75"/>
      <c r="D20" s="76"/>
    </row>
    <row r="21" spans="1:4" x14ac:dyDescent="0.2">
      <c r="A21" s="74" t="s">
        <v>103</v>
      </c>
      <c r="B21" s="75" t="s">
        <v>225</v>
      </c>
      <c r="C21" s="75"/>
      <c r="D21" s="76"/>
    </row>
    <row r="22" spans="1:4" x14ac:dyDescent="0.2">
      <c r="A22" s="74" t="s">
        <v>104</v>
      </c>
      <c r="B22" s="75" t="s">
        <v>88</v>
      </c>
      <c r="C22" s="75"/>
      <c r="D22" s="76"/>
    </row>
    <row r="23" spans="1:4" x14ac:dyDescent="0.2">
      <c r="A23" s="74" t="s">
        <v>105</v>
      </c>
      <c r="B23" s="75" t="s">
        <v>89</v>
      </c>
      <c r="C23" s="75"/>
      <c r="D23" s="76"/>
    </row>
    <row r="24" spans="1:4" ht="25.5" x14ac:dyDescent="0.2">
      <c r="A24" s="74" t="s">
        <v>106</v>
      </c>
      <c r="B24" s="75" t="s">
        <v>90</v>
      </c>
      <c r="C24" s="75"/>
      <c r="D24" s="76"/>
    </row>
    <row r="25" spans="1:4" x14ac:dyDescent="0.2">
      <c r="A25" s="74" t="s">
        <v>107</v>
      </c>
      <c r="B25" s="75" t="s">
        <v>227</v>
      </c>
      <c r="C25" s="75"/>
      <c r="D25" s="76"/>
    </row>
    <row r="26" spans="1:4" ht="25.5" x14ac:dyDescent="0.2">
      <c r="A26" s="74" t="s">
        <v>108</v>
      </c>
      <c r="B26" s="75" t="s">
        <v>229</v>
      </c>
      <c r="C26" s="75"/>
      <c r="D26" s="76"/>
    </row>
    <row r="27" spans="1:4" ht="25.5" x14ac:dyDescent="0.2">
      <c r="A27" s="74" t="s">
        <v>109</v>
      </c>
      <c r="B27" s="75" t="s">
        <v>230</v>
      </c>
      <c r="C27" s="75"/>
      <c r="D27" s="76"/>
    </row>
    <row r="28" spans="1:4" ht="25.5" x14ac:dyDescent="0.2">
      <c r="A28" s="74" t="s">
        <v>110</v>
      </c>
      <c r="B28" s="75" t="s">
        <v>288</v>
      </c>
      <c r="C28" s="75"/>
      <c r="D28" s="76"/>
    </row>
    <row r="29" spans="1:4" x14ac:dyDescent="0.2">
      <c r="A29" s="74" t="s">
        <v>111</v>
      </c>
      <c r="B29" s="75" t="s">
        <v>4</v>
      </c>
      <c r="C29" s="75"/>
      <c r="D29" s="76"/>
    </row>
    <row r="30" spans="1:4" x14ac:dyDescent="0.2">
      <c r="B30" s="82"/>
      <c r="C30" s="82"/>
      <c r="D30" s="82"/>
    </row>
    <row r="31" spans="1:4" x14ac:dyDescent="0.2">
      <c r="B31" s="82"/>
      <c r="C31" s="82"/>
      <c r="D31" s="82"/>
    </row>
    <row r="32" spans="1:4" x14ac:dyDescent="0.2">
      <c r="A32" s="77" t="s">
        <v>289</v>
      </c>
      <c r="B32" s="82"/>
      <c r="C32" s="82"/>
      <c r="D32" s="82"/>
    </row>
    <row r="33" spans="1:4" x14ac:dyDescent="0.2">
      <c r="A33" s="78" t="s">
        <v>290</v>
      </c>
      <c r="B33" s="82"/>
      <c r="C33" s="82"/>
      <c r="D33" s="82"/>
    </row>
    <row r="34" spans="1:4" x14ac:dyDescent="0.2">
      <c r="A34" s="78" t="s">
        <v>291</v>
      </c>
      <c r="C34" s="82"/>
      <c r="D34" s="82"/>
    </row>
    <row r="35" spans="1:4" x14ac:dyDescent="0.2">
      <c r="A35" s="78" t="s">
        <v>292</v>
      </c>
    </row>
    <row r="36" spans="1:4" x14ac:dyDescent="0.2">
      <c r="A36" s="79" t="s">
        <v>293</v>
      </c>
    </row>
    <row r="37" spans="1:4" x14ac:dyDescent="0.2">
      <c r="A37" s="79" t="s">
        <v>294</v>
      </c>
    </row>
    <row r="38" spans="1:4" x14ac:dyDescent="0.2">
      <c r="A38" s="79" t="s">
        <v>295</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workbookViewId="0">
      <selection activeCell="A28" sqref="A28"/>
    </sheetView>
  </sheetViews>
  <sheetFormatPr defaultRowHeight="12.75" x14ac:dyDescent="0.2"/>
  <cols>
    <col min="1" max="1" width="46" customWidth="1"/>
    <col min="2" max="4" width="11.5703125" customWidth="1"/>
    <col min="5" max="5" width="16.28515625" bestFit="1" customWidth="1"/>
  </cols>
  <sheetData>
    <row r="1" spans="1:6" ht="18" x14ac:dyDescent="0.25">
      <c r="A1" s="11" t="s">
        <v>0</v>
      </c>
      <c r="B1" s="39"/>
      <c r="C1" s="39"/>
      <c r="D1" s="39"/>
      <c r="E1" s="39"/>
      <c r="F1" s="39"/>
    </row>
    <row r="2" spans="1:6" ht="18" x14ac:dyDescent="0.25">
      <c r="A2" s="40"/>
      <c r="B2" s="39"/>
      <c r="C2" s="39"/>
      <c r="D2" s="39"/>
      <c r="E2" s="39"/>
      <c r="F2" s="39"/>
    </row>
    <row r="3" spans="1:6" ht="18.75" thickBot="1" x14ac:dyDescent="0.3">
      <c r="A3" s="13" t="s">
        <v>296</v>
      </c>
      <c r="B3" s="39"/>
      <c r="C3" s="39"/>
      <c r="D3" s="39"/>
      <c r="E3" s="39"/>
      <c r="F3" s="39"/>
    </row>
    <row r="4" spans="1:6" ht="13.5" thickBot="1" x14ac:dyDescent="0.25">
      <c r="A4" s="41" t="s">
        <v>297</v>
      </c>
      <c r="B4" s="42" t="s">
        <v>298</v>
      </c>
      <c r="C4" s="42" t="s">
        <v>299</v>
      </c>
      <c r="D4" s="42" t="s">
        <v>300</v>
      </c>
      <c r="E4" s="43" t="s">
        <v>259</v>
      </c>
      <c r="F4" s="39"/>
    </row>
    <row r="5" spans="1:6" x14ac:dyDescent="0.2">
      <c r="A5" s="44" t="s">
        <v>301</v>
      </c>
      <c r="B5" s="45"/>
      <c r="C5" s="46"/>
      <c r="D5" s="47"/>
      <c r="E5" s="48"/>
      <c r="F5" s="39"/>
    </row>
    <row r="6" spans="1:6" x14ac:dyDescent="0.2">
      <c r="A6" s="49" t="s">
        <v>302</v>
      </c>
      <c r="B6" s="50">
        <f>B5-B7</f>
        <v>0</v>
      </c>
      <c r="C6" s="51"/>
      <c r="D6" s="47"/>
      <c r="E6" s="48"/>
      <c r="F6" s="39"/>
    </row>
    <row r="7" spans="1:6" ht="13.5" thickBot="1" x14ac:dyDescent="0.25">
      <c r="A7" s="52" t="s">
        <v>303</v>
      </c>
      <c r="B7" s="53">
        <f>B8+B9</f>
        <v>0</v>
      </c>
      <c r="C7" s="51"/>
      <c r="D7" s="47"/>
      <c r="E7" s="48"/>
      <c r="F7" s="39"/>
    </row>
    <row r="8" spans="1:6" ht="13.5" thickBot="1" x14ac:dyDescent="0.25">
      <c r="A8" s="54" t="s">
        <v>304</v>
      </c>
      <c r="B8" s="55"/>
      <c r="C8" s="56"/>
      <c r="D8" s="47"/>
      <c r="E8" s="48"/>
      <c r="F8" s="39"/>
    </row>
    <row r="9" spans="1:6" x14ac:dyDescent="0.2">
      <c r="A9" s="57" t="s">
        <v>305</v>
      </c>
      <c r="B9" s="58"/>
      <c r="C9" s="59"/>
      <c r="D9" s="47"/>
      <c r="E9" s="48"/>
      <c r="F9" s="39"/>
    </row>
    <row r="10" spans="1:6" ht="13.5" thickBot="1" x14ac:dyDescent="0.25">
      <c r="A10" s="52" t="s">
        <v>302</v>
      </c>
      <c r="B10" s="60">
        <f>B9-B11</f>
        <v>0</v>
      </c>
      <c r="C10" s="61">
        <f>C11</f>
        <v>0</v>
      </c>
      <c r="D10" s="47"/>
      <c r="E10" s="48"/>
      <c r="F10" s="39"/>
    </row>
    <row r="11" spans="1:6" x14ac:dyDescent="0.2">
      <c r="A11" s="57" t="s">
        <v>306</v>
      </c>
      <c r="B11" s="62">
        <f>SUM(B12:B16)</f>
        <v>0</v>
      </c>
      <c r="C11" s="63">
        <f>C12+C13+C14+C15+C16</f>
        <v>0</v>
      </c>
      <c r="D11" s="47"/>
      <c r="E11" s="48"/>
      <c r="F11" s="39"/>
    </row>
    <row r="12" spans="1:6" x14ac:dyDescent="0.2">
      <c r="A12" s="49" t="s">
        <v>307</v>
      </c>
      <c r="B12" s="96">
        <f>B17</f>
        <v>0</v>
      </c>
      <c r="C12" s="97">
        <f>C17</f>
        <v>0</v>
      </c>
      <c r="D12" s="47"/>
      <c r="E12" s="48"/>
      <c r="F12" s="39"/>
    </row>
    <row r="13" spans="1:6" x14ac:dyDescent="0.2">
      <c r="A13" s="49" t="s">
        <v>308</v>
      </c>
      <c r="B13" s="98"/>
      <c r="C13" s="99"/>
      <c r="D13" s="47"/>
      <c r="E13" s="48"/>
      <c r="F13" s="39"/>
    </row>
    <row r="14" spans="1:6" x14ac:dyDescent="0.2">
      <c r="A14" s="49" t="s">
        <v>309</v>
      </c>
      <c r="B14" s="98"/>
      <c r="C14" s="99"/>
      <c r="D14" s="47"/>
      <c r="E14" s="48"/>
      <c r="F14" s="39"/>
    </row>
    <row r="15" spans="1:6" x14ac:dyDescent="0.2">
      <c r="A15" s="49" t="s">
        <v>310</v>
      </c>
      <c r="B15" s="98"/>
      <c r="C15" s="99"/>
      <c r="D15" s="47"/>
      <c r="E15" s="48"/>
      <c r="F15" s="39"/>
    </row>
    <row r="16" spans="1:6" ht="13.5" thickBot="1" x14ac:dyDescent="0.25">
      <c r="A16" s="52" t="s">
        <v>311</v>
      </c>
      <c r="B16" s="100"/>
      <c r="C16" s="101"/>
      <c r="D16" s="47"/>
      <c r="E16" s="48"/>
      <c r="F16" s="39"/>
    </row>
    <row r="17" spans="1:6" x14ac:dyDescent="0.2">
      <c r="A17" s="44" t="s">
        <v>312</v>
      </c>
      <c r="B17" s="64">
        <f>B18+B19</f>
        <v>0</v>
      </c>
      <c r="C17" s="65">
        <f>C18+C19</f>
        <v>0</v>
      </c>
      <c r="D17" s="47"/>
      <c r="E17" s="48"/>
      <c r="F17" s="39"/>
    </row>
    <row r="18" spans="1:6" x14ac:dyDescent="0.2">
      <c r="A18" s="49" t="s">
        <v>313</v>
      </c>
      <c r="B18" s="66"/>
      <c r="C18" s="67"/>
      <c r="D18" s="47"/>
      <c r="E18" s="48"/>
      <c r="F18" s="39"/>
    </row>
    <row r="19" spans="1:6" ht="13.5" thickBot="1" x14ac:dyDescent="0.25">
      <c r="A19" s="52" t="s">
        <v>314</v>
      </c>
      <c r="B19" s="68"/>
      <c r="C19" s="69"/>
      <c r="D19" s="70"/>
      <c r="E19" s="71"/>
      <c r="F19" s="39"/>
    </row>
    <row r="20" spans="1:6" x14ac:dyDescent="0.2">
      <c r="A20" s="39"/>
      <c r="B20" s="39"/>
      <c r="C20" s="39"/>
      <c r="D20" s="39"/>
      <c r="E20" s="39"/>
      <c r="F20" s="39"/>
    </row>
    <row r="21" spans="1:6" x14ac:dyDescent="0.2">
      <c r="A21" s="39" t="s">
        <v>315</v>
      </c>
      <c r="B21" s="39"/>
      <c r="C21" s="39"/>
      <c r="D21" s="39"/>
      <c r="E21" s="39"/>
      <c r="F21" s="39"/>
    </row>
    <row r="22" spans="1:6" x14ac:dyDescent="0.2">
      <c r="A22" s="39"/>
      <c r="B22" s="39"/>
      <c r="C22" s="39"/>
      <c r="D22" s="39"/>
      <c r="E22" s="39"/>
      <c r="F22" s="39"/>
    </row>
    <row r="23" spans="1:6" x14ac:dyDescent="0.2">
      <c r="A23" s="72" t="s">
        <v>316</v>
      </c>
      <c r="B23" s="39"/>
      <c r="C23" s="39"/>
      <c r="D23" s="39"/>
      <c r="E23" s="39"/>
      <c r="F23" s="39"/>
    </row>
    <row r="24" spans="1:6" x14ac:dyDescent="0.2">
      <c r="A24" s="73" t="s">
        <v>317</v>
      </c>
      <c r="B24" s="39"/>
      <c r="C24" s="39"/>
      <c r="D24" s="39"/>
      <c r="E24" s="39"/>
      <c r="F24" s="39"/>
    </row>
    <row r="25" spans="1:6" x14ac:dyDescent="0.2">
      <c r="A25" s="39" t="s">
        <v>291</v>
      </c>
      <c r="B25" s="39"/>
      <c r="C25" s="39"/>
      <c r="D25" s="39"/>
      <c r="E25" s="39"/>
      <c r="F25" s="39"/>
    </row>
    <row r="26" spans="1:6" x14ac:dyDescent="0.2">
      <c r="A26" s="39" t="s">
        <v>292</v>
      </c>
      <c r="B26" s="39"/>
      <c r="C26" s="39"/>
      <c r="D26" s="39"/>
      <c r="E26" s="39"/>
      <c r="F26" s="39"/>
    </row>
    <row r="27" spans="1:6" x14ac:dyDescent="0.2">
      <c r="A27" s="39" t="s">
        <v>318</v>
      </c>
      <c r="B27" s="39"/>
      <c r="C27" s="39"/>
      <c r="D27" s="39"/>
      <c r="E27" s="39"/>
      <c r="F27" s="39"/>
    </row>
    <row r="28" spans="1:6" x14ac:dyDescent="0.2">
      <c r="A28" s="39"/>
      <c r="B28" s="39"/>
      <c r="C28" s="39"/>
      <c r="D28" s="39"/>
      <c r="E28" s="39"/>
      <c r="F28" s="39"/>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1" ma:contentTypeDescription="Create a new document." ma:contentTypeScope="" ma:versionID="8c6a58fd299a15cb62db2845d6b015f3">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433d34bf8495d3d201935d0e2da7e0f0"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114</Value>
      <Value>11</Value>
      <Value>42</Value>
      <Value>1282</Value>
      <Value>1276</Value>
      <Value>1395</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PVC Flat Electric Cable - Continuation - Prysmian Australia Pty Limited - China_C1913A4E31DA4A1CAB3B4FCD97C170EB</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626</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PVC Flat Electrical Cable</TermName>
          <TermId xmlns="http://schemas.microsoft.com/office/infopath/2007/PartnerControls">e5985479-0319-4200-8b36-88eccda74196</TermId>
        </TermInfo>
      </Terms>
    </f06bc08df4f7480fae31bfc0219a480b>
    <ADCCRMCaseId xmlns="b48e3ffd-eb19-4da6-9c3a-2fe013753af6">C1913A4E-31DA-4A1C-AB3B-4FCD97C170EB</ADCCRMCaseId>
  </documentManagement>
</p:properties>
</file>

<file path=customXml/itemProps1.xml><?xml version="1.0" encoding="utf-8"?>
<ds:datastoreItem xmlns:ds="http://schemas.openxmlformats.org/officeDocument/2006/customXml" ds:itemID="{9C655900-13E0-4E40-B1D3-E2602C025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373B91-BF9A-4FB1-BC3A-AD127D66B80E}">
  <ds:schemaRefs>
    <ds:schemaRef ds:uri="http://schemas.microsoft.com/sharepoint/v3/contenttype/forms"/>
  </ds:schemaRefs>
</ds:datastoreItem>
</file>

<file path=customXml/itemProps3.xml><?xml version="1.0" encoding="utf-8"?>
<ds:datastoreItem xmlns:ds="http://schemas.openxmlformats.org/officeDocument/2006/customXml" ds:itemID="{0E953425-2A14-4E33-9F6F-768DB46C2BAC}">
  <ds:schemaRefs>
    <ds:schemaRef ds:uri="http://schemas.microsoft.com/office/2006/metadata/properties"/>
    <ds:schemaRef ds:uri="http://schemas.microsoft.com/office/infopath/2007/PartnerControls"/>
    <ds:schemaRef ds:uri="9415f538-06e4-4333-8d32-bf09d7b0fc67"/>
    <ds:schemaRef ds:uri="b48e3ffd-eb19-4da6-9c3a-2fe013753a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A-10 Supplier information</vt:lpstr>
      <vt:lpstr>B-2 Cost to import and sell</vt:lpstr>
      <vt:lpstr>B-3 Forward Orders</vt:lpstr>
      <vt:lpstr>C-2 Sales</vt:lpstr>
      <vt:lpstr>C-3 SG&amp;A listing</vt:lpstr>
      <vt:lpstr>C-4 SG&amp;A calculation</vt:lpstr>
      <vt:lpstr>E-7 Sales source</vt:lpstr>
      <vt:lpstr>E-10 Upwards sales</vt:lpstr>
    </vt:vector>
  </TitlesOfParts>
  <Manager/>
  <Company>Australian Customs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Chew, An</dc:creator>
  <cp:keywords/>
  <dc:description/>
  <cp:lastModifiedBy>Panagiotopoulos, Helen</cp:lastModifiedBy>
  <cp:revision/>
  <dcterms:created xsi:type="dcterms:W3CDTF">2001-06-08T01:14:27Z</dcterms:created>
  <dcterms:modified xsi:type="dcterms:W3CDTF">2023-06-13T03:07:55Z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a9a95e50-ae06-49c4-a898-9484bd7870ff</vt:lpwstr>
  </property>
  <property fmtid="{D5CDD505-2E9C-101B-9397-08002B2CF9AE}" pid="4" name="DocHub_Year">
    <vt:lpwstr>4013;#2022|4a777a70-2aa9-481e-a746-cca47d761c8e</vt:lpwstr>
  </property>
  <property fmtid="{D5CDD505-2E9C-101B-9397-08002B2CF9AE}" pid="5" name="DocHub_DocumentType">
    <vt:lpwstr>66;#Template|9b48ba34-650a-488d-9fe8-e5181e10b797</vt:lpwstr>
  </property>
  <property fmtid="{D5CDD505-2E9C-101B-9397-08002B2CF9AE}" pid="6" name="DocHub_SecurityClassification">
    <vt:lpwstr>3;#OFFICIAL|6106d03b-a1a0-4e30-9d91-d5e9fb4314f9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ADCGoods">
    <vt:lpwstr>1395;#PVC Flat Electrical Cable|e5985479-0319-4200-8b36-88eccda74196</vt:lpwstr>
  </property>
  <property fmtid="{D5CDD505-2E9C-101B-9397-08002B2CF9AE}" pid="26" name="MediaServiceImageTags">
    <vt:lpwstr/>
  </property>
  <property fmtid="{D5CDD505-2E9C-101B-9397-08002B2CF9AE}" pid="27" name="ADCDivisionKeywords">
    <vt:lpwstr/>
  </property>
  <property fmtid="{D5CDD505-2E9C-101B-9397-08002B2CF9AE}" pid="28" name="ADCDocumentType">
    <vt:lpwstr>42;#Questionnaire|77396392-a370-441c-ad68-0ba6068a2990</vt:lpwstr>
  </property>
  <property fmtid="{D5CDD505-2E9C-101B-9397-08002B2CF9AE}" pid="29" name="ADCAttachment_x002f_Appendix">
    <vt:lpwstr/>
  </property>
  <property fmtid="{D5CDD505-2E9C-101B-9397-08002B2CF9AE}" pid="30" name="ADCEntityType">
    <vt:lpwstr/>
  </property>
  <property fmtid="{D5CDD505-2E9C-101B-9397-08002B2CF9AE}" pid="31" name="ADCFileType">
    <vt:lpwstr>1282;#xlsx|37ef8a18-046d-43e0-a0c2-b2bbafd1eabc</vt:lpwstr>
  </property>
  <property fmtid="{D5CDD505-2E9C-101B-9397-08002B2CF9AE}" pid="32" name="ADCWorkActivity">
    <vt:lpwstr/>
  </property>
  <property fmtid="{D5CDD505-2E9C-101B-9397-08002B2CF9AE}" pid="33" name="ADCYear">
    <vt:lpwstr/>
  </property>
  <property fmtid="{D5CDD505-2E9C-101B-9397-08002B2CF9AE}" pid="34" name="ADCCaseType">
    <vt:lpwstr>1276;#Continuation Inquiry|74cbcd40-ded6-46ab-8f0b-4816580d8e38</vt:lpwstr>
  </property>
  <property fmtid="{D5CDD505-2E9C-101B-9397-08002B2CF9AE}" pid="35" name="ADCSub_x002d_documentType">
    <vt:lpwstr/>
  </property>
  <property fmtid="{D5CDD505-2E9C-101B-9397-08002B2CF9AE}" pid="36" name="ADCCountries">
    <vt:lpwstr>114;#CHINA|6efc5bf2-074e-481b-bbee-34b288cc1024</vt:lpwstr>
  </property>
  <property fmtid="{D5CDD505-2E9C-101B-9397-08002B2CF9AE}" pid="37" name="ADCEntity">
    <vt:lpwstr/>
  </property>
  <property fmtid="{D5CDD505-2E9C-101B-9397-08002B2CF9AE}" pid="38" name="ADCSecurityClassification">
    <vt:lpwstr>11;#OFFICIAL|76d4828a-bfcc-47b5-bdd8-63e4c371f7b3</vt:lpwstr>
  </property>
  <property fmtid="{D5CDD505-2E9C-101B-9397-08002B2CF9AE}" pid="39" name="ADCReportType">
    <vt:lpwstr/>
  </property>
  <property fmtid="{D5CDD505-2E9C-101B-9397-08002B2CF9AE}" pid="40" name="ADCSub-documentType">
    <vt:lpwstr/>
  </property>
  <property fmtid="{D5CDD505-2E9C-101B-9397-08002B2CF9AE}" pid="41" name="ADCAttachment/Appendix">
    <vt:lpwstr/>
  </property>
</Properties>
</file>