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ausgov.sharepoint.com/sites/ADC/adc_case/Certain Strata Steel Bolts - Investigation - DSI Underground Australia Pty Limited - China_EEB4ABB7E69243029EA4B376E6E0EF23/Initiation/Importer/"/>
    </mc:Choice>
  </mc:AlternateContent>
  <xr:revisionPtr revIDLastSave="267" documentId="13_ncr:1_{7B578E8E-AC40-42AD-8B89-B18B32AD4B50}" xr6:coauthVersionLast="47" xr6:coauthVersionMax="47" xr10:uidLastSave="{469D4D70-0FCE-48CC-A9A6-E4C7647ADE97}"/>
  <bookViews>
    <workbookView xWindow="-120" yWindow="-120" windowWidth="29040" windowHeight="15840" firstSheet="1" activeTab="3" xr2:uid="{00000000-000D-0000-FFFF-FFFF00000000}"/>
  </bookViews>
  <sheets>
    <sheet name="A-10 Supplier information" sheetId="8" r:id="rId1"/>
    <sheet name="B-2 Cost to import and sell" sheetId="5" r:id="rId2"/>
    <sheet name="B-3 Forward Orders" sheetId="3" r:id="rId3"/>
    <sheet name="C-2 Sales" sheetId="4" r:id="rId4"/>
    <sheet name="C-3 SG&amp;A listing" sheetId="6" r:id="rId5"/>
    <sheet name="C-4 SG&amp;A calculation" sheetId="7" r:id="rId6"/>
    <sheet name="E-7 Sales source" sheetId="9" r:id="rId7"/>
    <sheet name="E-10 Upwards sales"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4" l="1"/>
  <c r="AO7" i="4" l="1"/>
  <c r="AM7" i="4"/>
  <c r="AK7" i="4"/>
  <c r="AD8" i="5"/>
  <c r="AB8" i="5"/>
  <c r="AC8" i="5" s="1"/>
  <c r="AE8" i="5"/>
  <c r="AG8" i="5"/>
  <c r="AH8" i="5"/>
  <c r="AB9" i="5"/>
  <c r="AC9" i="5" s="1"/>
  <c r="AD9" i="5"/>
  <c r="AG9" i="5"/>
  <c r="AH9" i="5"/>
  <c r="H8" i="5"/>
  <c r="H9" i="5"/>
  <c r="I8" i="5"/>
  <c r="I9" i="5"/>
  <c r="AE9" i="5" s="1"/>
  <c r="AF8" i="5" l="1"/>
  <c r="AK8" i="5" s="1"/>
  <c r="AF9" i="5"/>
  <c r="AK9" i="5" s="1"/>
  <c r="C17" i="10" l="1"/>
  <c r="C12" i="10" s="1"/>
  <c r="C11" i="10" s="1"/>
  <c r="C10" i="10" s="1"/>
  <c r="B17" i="10"/>
  <c r="B12" i="10" s="1"/>
  <c r="B11" i="10" s="1"/>
  <c r="B10" i="10" s="1"/>
  <c r="B7" i="10"/>
  <c r="B6" i="10" s="1"/>
  <c r="W7" i="4" l="1"/>
  <c r="Q7" i="4"/>
  <c r="J7" i="3" l="1"/>
  <c r="B8" i="7" l="1"/>
  <c r="B9" i="7" s="1"/>
  <c r="AC9" i="4" l="1"/>
  <c r="AA7" i="4"/>
  <c r="AB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700-000001000000}">
      <text>
        <r>
          <rPr>
            <sz val="9"/>
            <color indexed="81"/>
            <rFont val="Tahoma"/>
            <family val="2"/>
          </rPr>
          <t xml:space="preserve">Please provide the total sales revenue as shown on your audited financial statement of the most recent accounting period. </t>
        </r>
      </text>
    </comment>
    <comment ref="B8" authorId="0" shapeId="0" xr:uid="{00000000-0006-0000-0700-000002000000}">
      <text>
        <r>
          <rPr>
            <sz val="9"/>
            <color indexed="81"/>
            <rFont val="Tahoma"/>
            <family val="2"/>
          </rPr>
          <t>If the period and financial year are different, please enter the difference in revenue between the periods.</t>
        </r>
      </text>
    </comment>
    <comment ref="B9" authorId="0" shapeId="0" xr:uid="{00000000-0006-0000-07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700-000004000000}">
      <text>
        <r>
          <rPr>
            <sz val="9"/>
            <color indexed="81"/>
            <rFont val="Tahoma"/>
            <family val="2"/>
          </rPr>
          <t>You may sell other products or goods that are not under consideration. Please provide the sales revenue and quantity of these other products/goods sold over the period. Please identify each product group that you have determined to be not the goods. Please add more rows if required and update the formula in cell B11.</t>
        </r>
      </text>
    </comment>
    <comment ref="B18" authorId="0" shapeId="0" xr:uid="{00000000-0006-0000-0700-000005000000}">
      <text>
        <r>
          <rPr>
            <sz val="9"/>
            <color indexed="81"/>
            <rFont val="Tahoma"/>
            <family val="2"/>
          </rPr>
          <t>Enter the total sales revenue and quantity as reported in the 'C-2 Sales' worksheet</t>
        </r>
      </text>
    </comment>
    <comment ref="B19" authorId="0" shapeId="0" xr:uid="{00000000-0006-0000-0700-00000600000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<sst xmlns="http://schemas.openxmlformats.org/spreadsheetml/2006/main" count="583" uniqueCount="360">
  <si>
    <t>Order number</t>
  </si>
  <si>
    <t>Invoice number</t>
  </si>
  <si>
    <t>Invoice date</t>
  </si>
  <si>
    <t>Supplier</t>
  </si>
  <si>
    <t>Invoice currency</t>
  </si>
  <si>
    <t>Customer name</t>
  </si>
  <si>
    <t>Location – state</t>
  </si>
  <si>
    <t>Location – city</t>
  </si>
  <si>
    <t>Your supplier of the goods</t>
  </si>
  <si>
    <t>Expected arrival date</t>
  </si>
  <si>
    <t>Shipping terms</t>
  </si>
  <si>
    <t>Level of trade</t>
  </si>
  <si>
    <t>MCC</t>
  </si>
  <si>
    <t>Product code</t>
  </si>
  <si>
    <t>Quarter</t>
  </si>
  <si>
    <t>Payment terms (days)</t>
  </si>
  <si>
    <t>Gross invoice value</t>
  </si>
  <si>
    <t>Net invoice value</t>
  </si>
  <si>
    <t>Unit Net invoice value</t>
  </si>
  <si>
    <t>Delivery terms</t>
  </si>
  <si>
    <t>On-invoice discounts</t>
  </si>
  <si>
    <t>Off-invoice rebates</t>
  </si>
  <si>
    <r>
      <t>Quantity</t>
    </r>
    <r>
      <rPr>
        <b/>
        <sz val="10"/>
        <color rgb="FFFF0000"/>
        <rFont val="Arial"/>
        <family val="2"/>
      </rPr>
      <t xml:space="preserve"> [specify unit e.g. KG, MT]</t>
    </r>
  </si>
  <si>
    <t xml:space="preserve">Unit Gross Invoice Value </t>
  </si>
  <si>
    <t>[1]</t>
  </si>
  <si>
    <t>[2]</t>
  </si>
  <si>
    <t>[4]</t>
  </si>
  <si>
    <t>[5]</t>
  </si>
  <si>
    <t>[6]</t>
  </si>
  <si>
    <t>[7]</t>
  </si>
  <si>
    <t>[8]</t>
  </si>
  <si>
    <t>[9]</t>
  </si>
  <si>
    <t>[10]</t>
  </si>
  <si>
    <t>[11]</t>
  </si>
  <si>
    <t>[12]</t>
  </si>
  <si>
    <t>[13]</t>
  </si>
  <si>
    <t>[14]</t>
  </si>
  <si>
    <t>[15]</t>
  </si>
  <si>
    <t>[16]</t>
  </si>
  <si>
    <t>[17]</t>
  </si>
  <si>
    <t>[18]</t>
  </si>
  <si>
    <t>[19]</t>
  </si>
  <si>
    <t>[20]</t>
  </si>
  <si>
    <t>[21]</t>
  </si>
  <si>
    <t>[22]</t>
  </si>
  <si>
    <t xml:space="preserve">Notes:  [1]  </t>
  </si>
  <si>
    <t xml:space="preserve">[2]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</si>
  <si>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</si>
  <si>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</si>
  <si>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</si>
  <si>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</si>
  <si>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</si>
  <si>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</si>
  <si>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</si>
  <si>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</si>
  <si>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</si>
  <si>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</si>
  <si>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</si>
  <si>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</si>
  <si>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The net invoice value less discounts and rebates, plus other charges. Please use the formula provided</t>
  </si>
  <si>
    <t xml:space="preserve">[16]  </t>
  </si>
  <si>
    <t xml:space="preserve">[17]  </t>
  </si>
  <si>
    <t xml:space="preserve">[18]  </t>
  </si>
  <si>
    <t xml:space="preserve">[19]  </t>
  </si>
  <si>
    <t xml:space="preserve">[20]  </t>
  </si>
  <si>
    <t xml:space="preserve">[21]  </t>
  </si>
  <si>
    <t xml:space="preserve">[22]  </t>
  </si>
  <si>
    <t>[3]</t>
  </si>
  <si>
    <t>Cost to import and sell</t>
  </si>
  <si>
    <t>Customs entry number/ Import declaration number</t>
  </si>
  <si>
    <t>Accounting code</t>
  </si>
  <si>
    <t>Account name</t>
  </si>
  <si>
    <t xml:space="preserve">Is it a direct selling expense? </t>
  </si>
  <si>
    <t>Expense in accounting period</t>
  </si>
  <si>
    <t>Expense in relevant period</t>
  </si>
  <si>
    <t>Yes/No</t>
  </si>
  <si>
    <t xml:space="preserve">[3]  </t>
  </si>
  <si>
    <t>Amount for the relevant period</t>
  </si>
  <si>
    <t>Notes</t>
  </si>
  <si>
    <t>Net Revenue</t>
  </si>
  <si>
    <t>Total SG&amp;A</t>
  </si>
  <si>
    <t>%</t>
  </si>
  <si>
    <t>Supplier information</t>
  </si>
  <si>
    <t>Is the supplier the manufacturer?</t>
  </si>
  <si>
    <t>Position</t>
  </si>
  <si>
    <t>Mailing address</t>
  </si>
  <si>
    <t>Telephone</t>
  </si>
  <si>
    <t>E-mail address</t>
  </si>
  <si>
    <t>Name of manufacturer</t>
  </si>
  <si>
    <t>Name of contact person</t>
  </si>
  <si>
    <t>Supplier details</t>
  </si>
  <si>
    <t>Manufacturer details</t>
  </si>
  <si>
    <t>Other charges or surcharges</t>
  </si>
  <si>
    <t>Type of direct selling expense as reported in B-2</t>
  </si>
  <si>
    <t>[23]</t>
  </si>
  <si>
    <t>[24]</t>
  </si>
  <si>
    <t>City where the customer is located. If the customer is located in multiple cities, the city where the sale is made.</t>
  </si>
  <si>
    <t>Code used in your records for the model/grade/type identified.</t>
  </si>
  <si>
    <t>The date on the commercial invoice issued to your customer.</t>
  </si>
  <si>
    <t>The amount of any deferred (i.e. off-invoice) rebates or allowances paid to the customer.</t>
  </si>
  <si>
    <t>Any other charges or surcharges that affect the net invoice value. Insert additional columns and provide a description.</t>
  </si>
  <si>
    <t xml:space="preserve">The net invoice value expressed per unit. Net Invoice Value [20]/Quantity [15]. Please use the formula provided. </t>
  </si>
  <si>
    <t xml:space="preserve">[23]  </t>
  </si>
  <si>
    <t xml:space="preserve">[24]  </t>
  </si>
  <si>
    <t>Purchase order number to the supplier</t>
  </si>
  <si>
    <t>The name of your supplier of the goods if it can be linked to the supplier.</t>
  </si>
  <si>
    <t>The name of the manufacturer of the goods if it is different from the supplier.</t>
  </si>
  <si>
    <t>The manufacturer of the goods</t>
  </si>
  <si>
    <t>Country of manufacture</t>
  </si>
  <si>
    <t>The name of your supplier.</t>
  </si>
  <si>
    <t>Order date</t>
  </si>
  <si>
    <t>The number of the purchase order, or another identifier.</t>
  </si>
  <si>
    <t>Estimated value</t>
  </si>
  <si>
    <t>The currency used for the purchase.</t>
  </si>
  <si>
    <t>Unit value</t>
  </si>
  <si>
    <t xml:space="preserve">The estimated value expressed per unit. Estimated Value [9]/Quantity [7]. Please use the formula provided </t>
  </si>
  <si>
    <t>Contact person</t>
  </si>
  <si>
    <t>The name of your contact at your supplier.</t>
  </si>
  <si>
    <t>The position in the company of your contact person.</t>
  </si>
  <si>
    <t>The mailing address of your supplier.</t>
  </si>
  <si>
    <t>The name of the manufacturer of the goods (if known).</t>
  </si>
  <si>
    <t>The name of a contact person at the manufacturer (if known).</t>
  </si>
  <si>
    <t>The position of the contact person at the manufacturer (if known).</t>
  </si>
  <si>
    <t>The mailing address of the manufacturer (if known).</t>
  </si>
  <si>
    <t>The email address of your contact at your supplier.</t>
  </si>
  <si>
    <t>The email address of the contact at the manufacturer (if known).</t>
  </si>
  <si>
    <t>Foreign exchange rate</t>
  </si>
  <si>
    <t>Payment terms</t>
  </si>
  <si>
    <t>Net invoice value (AUD)</t>
  </si>
  <si>
    <t>Inland freight expenses</t>
  </si>
  <si>
    <r>
      <t xml:space="preserve">Manufacturer </t>
    </r>
    <r>
      <rPr>
        <sz val="10"/>
        <rFont val="Arial"/>
        <family val="2"/>
      </rPr>
      <t>(if different from supplier)</t>
    </r>
  </si>
  <si>
    <t>Allocated overseas freight (AUD)</t>
  </si>
  <si>
    <t>Marine insurance (AUD)</t>
  </si>
  <si>
    <t>[25]</t>
  </si>
  <si>
    <t>[26]</t>
  </si>
  <si>
    <t>[27]</t>
  </si>
  <si>
    <t>[28]</t>
  </si>
  <si>
    <t>[29]</t>
  </si>
  <si>
    <t>[30]</t>
  </si>
  <si>
    <t>[31]</t>
  </si>
  <si>
    <t>[32]</t>
  </si>
  <si>
    <t>[33]</t>
  </si>
  <si>
    <t>[34]</t>
  </si>
  <si>
    <t>[35]</t>
  </si>
  <si>
    <t>[36]</t>
  </si>
  <si>
    <t>[37]</t>
  </si>
  <si>
    <t>Customs duties</t>
  </si>
  <si>
    <r>
      <t xml:space="preserve">Marine insurance </t>
    </r>
    <r>
      <rPr>
        <b/>
        <sz val="10"/>
        <color rgb="FFFF0000"/>
        <rFont val="Arial"/>
        <family val="2"/>
      </rPr>
      <t>[specify currency]</t>
    </r>
  </si>
  <si>
    <r>
      <t xml:space="preserve">Quantity </t>
    </r>
    <r>
      <rPr>
        <b/>
        <sz val="10"/>
        <color rgb="FFFF0000"/>
        <rFont val="Arial"/>
        <family val="2"/>
      </rPr>
      <t>[specify unit e.g. KG, MT]</t>
    </r>
  </si>
  <si>
    <t>Port handling and other import charges</t>
  </si>
  <si>
    <t>Allocated port handling and other import charges</t>
  </si>
  <si>
    <t>Allocated inland freight expenses</t>
  </si>
  <si>
    <t>Allocated marine insurance (AUD)</t>
  </si>
  <si>
    <t>Country where the manufacturer is located. This may be different to the country where the supplier is located.</t>
  </si>
  <si>
    <t>Name of the manufacturer if it is different from the supplier.</t>
  </si>
  <si>
    <t>Name of the supplier.</t>
  </si>
  <si>
    <t>Order confirmation, contract or purchase order number.</t>
  </si>
  <si>
    <t>The date of the purchase order or date that you placed the order with your supplier</t>
  </si>
  <si>
    <t>The date on the commercial invoice issued by your supplier.</t>
  </si>
  <si>
    <t>The currency used on the invoice.</t>
  </si>
  <si>
    <t xml:space="preserve">[25]  </t>
  </si>
  <si>
    <t xml:space="preserve">[26]  </t>
  </si>
  <si>
    <t xml:space="preserve">[27]  </t>
  </si>
  <si>
    <r>
      <t xml:space="preserve">Ocean freight </t>
    </r>
    <r>
      <rPr>
        <b/>
        <sz val="10"/>
        <color rgb="FFFF0000"/>
        <rFont val="Arial"/>
        <family val="2"/>
      </rPr>
      <t>[specify currency]</t>
    </r>
  </si>
  <si>
    <t>Ocean freight (AUD)</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</si>
  <si>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</si>
  <si>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</si>
  <si>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</si>
  <si>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</si>
  <si>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</si>
  <si>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</si>
  <si>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</si>
  <si>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</si>
  <si>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</si>
  <si>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</si>
  <si>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The model control code of the goods.</t>
  </si>
  <si>
    <t>Any other charges or surcharges that affect the net invoice value.</t>
  </si>
  <si>
    <t>Customs duties paid for the line.</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</si>
  <si>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</si>
  <si>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</si>
  <si>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</si>
  <si>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</si>
  <si>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</si>
  <si>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</si>
  <si>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</si>
  <si>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</si>
  <si>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</si>
  <si>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</si>
  <si>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</si>
  <si>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</si>
  <si>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</si>
  <si>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</si>
  <si>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</si>
  <si>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</si>
  <si>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</si>
  <si>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account for variance as far as possible.</t>
  </si>
  <si>
    <t>Note:</t>
  </si>
  <si>
    <t>Populate the column 'accounting code' with a reference to where the information is found in the accounting system, e.g. GL Account 621.</t>
  </si>
  <si>
    <t>If the account code can be traced to a sub-account, provide the sub-account number.</t>
  </si>
  <si>
    <t xml:space="preserve">  - Re-export sales (if applicable)</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</si>
  <si>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</si>
  <si>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</si>
  <si>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</si>
  <si>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</si>
  <si>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</si>
  <si>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Notes:</t>
  </si>
  <si>
    <t>Populate the column 'exhibit' with a reference to the relevant exhibit (or attachment) where the information originates.</t>
  </si>
  <si>
    <t>If the accounting code can be traced to a sub-account, provide the sub-account number.</t>
  </si>
  <si>
    <t xml:space="preserve">The source of templated formulas are not required. </t>
  </si>
  <si>
    <t>Add additional rows if additional columns have been inserted into worksheet 'C-2 Sales'.</t>
  </si>
  <si>
    <t>Quantity</t>
  </si>
  <si>
    <t xml:space="preserve">Source data for worksheet 'C-2 Sales'  </t>
  </si>
  <si>
    <r>
      <t xml:space="preserve">Total net quantity </t>
    </r>
    <r>
      <rPr>
        <b/>
        <sz val="10"/>
        <color rgb="FFFF0000"/>
        <rFont val="Arial"/>
        <family val="2"/>
      </rPr>
      <t>[specify unit e.g. KG, MT]</t>
    </r>
  </si>
  <si>
    <t>Total expenses for the shipment</t>
  </si>
  <si>
    <r>
      <t xml:space="preserve">Total gross value 
</t>
    </r>
    <r>
      <rPr>
        <sz val="10"/>
        <rFont val="Arial"/>
        <family val="2"/>
      </rPr>
      <t>(invoice currency)</t>
    </r>
  </si>
  <si>
    <r>
      <t xml:space="preserve">Gross invoice value 
</t>
    </r>
    <r>
      <rPr>
        <sz val="10"/>
        <rFont val="Arial"/>
        <family val="2"/>
      </rPr>
      <t>(invoice currency)</t>
    </r>
  </si>
  <si>
    <r>
      <t xml:space="preserve">Net invoice value 
</t>
    </r>
    <r>
      <rPr>
        <sz val="10"/>
        <rFont val="Arial"/>
        <family val="2"/>
      </rPr>
      <t>(invoice currency)</t>
    </r>
  </si>
  <si>
    <t>Other charges</t>
  </si>
  <si>
    <t>Expenses for the line</t>
  </si>
  <si>
    <t xml:space="preserve">CIF value (AUD)  </t>
  </si>
  <si>
    <r>
      <t xml:space="preserve">DDP value </t>
    </r>
    <r>
      <rPr>
        <sz val="10"/>
        <rFont val="Arial"/>
        <family val="2"/>
      </rPr>
      <t>(excluding SG&amp;A)</t>
    </r>
  </si>
  <si>
    <r>
      <t xml:space="preserve">Foreign exchange rate </t>
    </r>
    <r>
      <rPr>
        <sz val="10"/>
        <rFont val="Arial"/>
        <family val="2"/>
      </rPr>
      <t>(for ocean freight &amp; marine insurance)</t>
    </r>
  </si>
  <si>
    <t>Line invoice details of the goods</t>
  </si>
  <si>
    <t>Gross invoice value in the invoice currency.</t>
  </si>
  <si>
    <t>The amount of any deferred (i.e. off-invoice) rebates or allowances paid by the supplier.</t>
  </si>
  <si>
    <t>The net invoice value less discounts and rebates, plus other charges. Please use the formula provided.</t>
  </si>
  <si>
    <t>Any other charges (e.g. bank charges) incurred for the line.</t>
  </si>
  <si>
    <t>The telephone number of the contact at your supplier, including the international direct dialling number and area code.</t>
  </si>
  <si>
    <t>Is your supplier also the manufacturer of the goods?</t>
  </si>
  <si>
    <t>The telephone number of the contact at the manufacturer, including the international direct dialling number and area code (if known).</t>
  </si>
  <si>
    <t>Total gross value of the shipment in the invoice currency.</t>
  </si>
  <si>
    <t>The invoice number on the commercial invoice issued by your supplier.</t>
  </si>
  <si>
    <t>The invoice number on the commercial invoice issued to your customer.</t>
  </si>
  <si>
    <t>Purchase order number of the supplier</t>
  </si>
  <si>
    <t>China</t>
  </si>
  <si>
    <t>FOB</t>
  </si>
  <si>
    <t>Exporter Co</t>
  </si>
  <si>
    <t>30 days</t>
  </si>
  <si>
    <t>USD</t>
  </si>
  <si>
    <t>ORD123</t>
  </si>
  <si>
    <t>INV123</t>
  </si>
  <si>
    <t>A-B-C-1-2-3</t>
  </si>
  <si>
    <t>A-B-C-1-2-4</t>
  </si>
  <si>
    <t>EXAMPLE</t>
  </si>
  <si>
    <t>The country where the goods were manufactured.</t>
  </si>
  <si>
    <t>The country where the goods will be manufactured.</t>
  </si>
  <si>
    <t>Volume of goods purchased</t>
  </si>
  <si>
    <t>The customs entry number or import declaration number of the selected importations.</t>
  </si>
  <si>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</si>
  <si>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</si>
  <si>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contract. Alternatively, enter the rate in your accounting system for these expenses or the rate applied by your bank when paying these expenses.</t>
  </si>
  <si>
    <t xml:space="preserve">The amount of ocean freight in Australian dollars. Please use the formula provided. </t>
  </si>
  <si>
    <t xml:space="preserve">The amount of marine insurance in Australian dollars. Please use the formula provided. </t>
  </si>
  <si>
    <t>Total inland transportation costs incurred for delivery of the goods from the port to its final destination in Australia.</t>
  </si>
  <si>
    <t>Total net quantity for the shipment. Specify the unit used e.g. KG, MT.</t>
  </si>
  <si>
    <t>The relevant shipping terms (eg. FOB, CFR, CIF).</t>
  </si>
  <si>
    <t>Order/invoice details for the shipment</t>
  </si>
  <si>
    <t>Payment terms in days as shown on the commercial invoice; eg. 60 days.</t>
  </si>
  <si>
    <t>The relevant shipping terms (eg. FOB, CFR, CIF) as shown on the commercial invoice issued by your supplier.</t>
  </si>
  <si>
    <t>The applicable foreign exchange rate for the purchase. If you use a forward forex contract, enter the rate on the contract. Alternatively, enter the rate in your accounting system for this purchase or the rate applied by your bank when paying this invoice.</t>
  </si>
  <si>
    <t>The amount of any on-invoice discount. If a % discount applies, show the % discount applying in another column.</t>
  </si>
  <si>
    <t>The net invoice value in Australian dollars. Please use the formula provided.</t>
  </si>
  <si>
    <t xml:space="preserve">Allocated amount of ocean freight for the individual line in Australian dollars. Please use the formula provided. </t>
  </si>
  <si>
    <t xml:space="preserve">Calculated delivered duty paid (DDP) value, excluding SG&amp;A, for the line in Australian dollars. Please use the formula provided. </t>
  </si>
  <si>
    <t>Net quantity for the individual line/specified goods as listed on the invoice. Specify the unit used e.g. KG, MT.</t>
  </si>
  <si>
    <t xml:space="preserve">Allocated port handling and other import charges incurred (e.g. broker's chargers) for the line, excluding duties. Please use the formula provided. </t>
  </si>
  <si>
    <t xml:space="preserve">Allocated inland transportation costs incurred for delivery from the port to its final destination for the line. Please use the formula provided. </t>
  </si>
  <si>
    <t xml:space="preserve">Allocated amount of marine insurance for the line in Australian dollars. Please use the formula provided. </t>
  </si>
  <si>
    <t xml:space="preserve">Calculated cost of insurance and freight (CIF) value for the line in Australian dollars. Please use the formula provided. </t>
  </si>
  <si>
    <t>Date that the order was made to your supplier.</t>
  </si>
  <si>
    <t>The date that the order is expected to arrive.</t>
  </si>
  <si>
    <t>Quantity in units shown on the invoice. Specify the unit used e.g. KG, MT. If expenses in 'B-2 Cost to import and sell' are based on a different quantity unit, add a column showing that quantity unit.</t>
  </si>
  <si>
    <t>Estimated value of the goods.</t>
  </si>
  <si>
    <t>The name of your customer.</t>
  </si>
  <si>
    <t>The level of trade of your customer. For example, end-user, distributor, retailer etc.</t>
  </si>
  <si>
    <t>State in Australia where the customer is located. If the customer is located in multiple states, the state where the sale is made.</t>
  </si>
  <si>
    <t>Category of the model control code. Please refer to the importer questionnaire for details of the model control code categories and sub-categories.</t>
  </si>
  <si>
    <t>Model control code. Please use the formula provided.</t>
  </si>
  <si>
    <t>The quarter that the invoice date falls in. Please use the formula provided.</t>
  </si>
  <si>
    <t>Delivery terms eg. ex-warehouse, delivered duty paid etc.</t>
  </si>
  <si>
    <t>Payment terms in days shown on the commercial invoice eg. 60 days.</t>
  </si>
  <si>
    <t>Gross invoice value as shown on invoice, excluding GST.</t>
  </si>
  <si>
    <t>The gross invoice value expressed per unit. Gross Invoice Value [16]/Quantity [15]. Please use the formula provided .</t>
  </si>
  <si>
    <t>The amount of any discount deducted on the invoice on each transaction. If a % discount applies, show the % discount applying in another column.</t>
  </si>
  <si>
    <t>Invoice number of the supplier</t>
  </si>
  <si>
    <t>The invoice number on the commercial invoice issued by your supplier if the sale of the goods can be linked to your purchase of those goods from your supplier.</t>
  </si>
  <si>
    <t>Order confirmation, contract or purchase order number of your purchase from your supplier if the sale of the goods can be linked to your purchase of those goods from your supplier.</t>
  </si>
  <si>
    <t>The customs entry number or import declaration number relevant to the importation of the sold goods (if it can be linked to the relevant importation of those goods).</t>
  </si>
  <si>
    <t>SG&amp;A account code as per the chart of accounts.</t>
  </si>
  <si>
    <t>SG&amp;A account name as per the chart of accounts.</t>
  </si>
  <si>
    <t>Total expense amount for the SG&amp;A account in the most recent accounting period.</t>
  </si>
  <si>
    <t>Total expense amount for the SG&amp;A account in the relevant period.</t>
  </si>
  <si>
    <t>Total net sales revenue (i.e. excluding discounts and rebates) for your company.</t>
  </si>
  <si>
    <t>Formula - SG&amp;A as a percentage of revenue.</t>
  </si>
  <si>
    <t>Exhibit can be any form of source document, e.g. a screenshot from your accounting system, a general ledger file, financial statement, management account etc.</t>
  </si>
  <si>
    <t>Total SG&amp;A expense as reported in column F in worksheet 'C-3 SG&amp;A listing', excluding direct selling expenses.</t>
  </si>
  <si>
    <t>Customs entry number / import declaration number</t>
  </si>
  <si>
    <t>Complete the yellow cells only.</t>
  </si>
  <si>
    <t xml:space="preserve">  - Domestic sales</t>
  </si>
  <si>
    <t xml:space="preserve">The objective of this upwards sales reconciliation is to reconcile the total sales revenue you provided in the 'C-2 Sales' worksheet to your audited financial statements. </t>
  </si>
  <si>
    <t>Selling, general and administrative expenses (including finance expenses)</t>
  </si>
  <si>
    <t>Forward orders</t>
  </si>
  <si>
    <t>Sales</t>
  </si>
  <si>
    <t>Selling, general and administrative expenses</t>
  </si>
  <si>
    <t>The volume of goods purchased from each supplier over the period.</t>
  </si>
  <si>
    <t>Supplier/manufacturer details</t>
  </si>
  <si>
    <t>If the expense is a direct selling expense, specify what it is reported as in worksheet 'B-2 Cost to import and sell' e.g. Inland transport.</t>
  </si>
  <si>
    <t>Is the expense a direct selling expense as reported in worksheet 'B-2 Cost to import and sell'?</t>
  </si>
  <si>
    <t>Total port handling and other import charges incurred (e.g. customs entry fees, quarantine charges, broker's chargers, tailgate fee) for the shipment excluding duties.</t>
  </si>
  <si>
    <t>Delivery expense: Australian port to customer premises (if relevant)</t>
  </si>
  <si>
    <t>Unit delivery expense: Australian port to customer premises (if relevant)</t>
  </si>
  <si>
    <t>Transport expense: Australian port to your company's warehouse (if relevant)</t>
  </si>
  <si>
    <t>Unit transport expense: Australian port to your company's warehouse (if relevant)</t>
  </si>
  <si>
    <t>Delivery expense: your company's warehouse to customer premises (if relevant)</t>
  </si>
  <si>
    <t>Unit delivery expense: your company's warehouse to customer premises (if relevant)</t>
  </si>
  <si>
    <t>Transport expense: Australian port to your company's warehouse. Only provide this data if the goods are stored at your company's warehouse.</t>
  </si>
  <si>
    <t>Delivery expense: your company's warehouse to customer premises. Only provide this data if the goods are stored at your company's warehouse, and your company arranges delivery from your warehouse to the customer.</t>
  </si>
  <si>
    <t>Delivery expense: Australian port to customer premises. Only provide this data if your company arranges delivery from the Australian port to the customer.</t>
  </si>
  <si>
    <t>The transport expense expressed per unit. Transport expense [28]/Quantity [15]. Please use the formula provided.</t>
  </si>
  <si>
    <t>The delivery expense expressed per unit. Delivery expense [29]/Quantity [15]. Please use the formula provided.</t>
  </si>
  <si>
    <t>The delivery expense expressed per unit. Delivery expense [30]/Quantity [15]. Please use the formula provided.</t>
  </si>
  <si>
    <t>Are the goods stored at a warehouse in Australia that is operated by your company? Please indicate this with "Yes" or "No"</t>
  </si>
  <si>
    <t>Are the goods stored at a warehouse in Australia that is operated by your company? (Yes/No)</t>
  </si>
  <si>
    <t>Related company?</t>
  </si>
  <si>
    <t>[1.2]</t>
  </si>
  <si>
    <t>Is the customer related to your company?</t>
  </si>
  <si>
    <t xml:space="preserve">[1.1]  </t>
  </si>
  <si>
    <t>[1.1]</t>
  </si>
  <si>
    <t>INSERT COMPANY NAME</t>
  </si>
  <si>
    <t>MCC Category - Finish</t>
  </si>
  <si>
    <t>MCC Category - Length</t>
  </si>
  <si>
    <t>MCC Category - Outside diameter</t>
  </si>
  <si>
    <t>MCC Category - Base Metal Thickness (BMT)</t>
  </si>
  <si>
    <t xml:space="preserve">[16] </t>
  </si>
  <si>
    <t>MCC Category  - Finish</t>
  </si>
  <si>
    <t>[5.1]  to [5.4]</t>
  </si>
  <si>
    <t>[5.1]</t>
  </si>
  <si>
    <t>[5.2]</t>
  </si>
  <si>
    <t>[5.3]</t>
  </si>
  <si>
    <t>[5.4]</t>
  </si>
  <si>
    <t>Base Metal Thickness (mm)</t>
  </si>
  <si>
    <t>Outside Diameter (mm)</t>
  </si>
  <si>
    <t>Length (m)</t>
  </si>
  <si>
    <t>Outside diameter in millimetres</t>
  </si>
  <si>
    <t>[18.1]</t>
  </si>
  <si>
    <t>[22.1]</t>
  </si>
  <si>
    <t>[30.1]</t>
  </si>
  <si>
    <t>[31.1]</t>
  </si>
  <si>
    <t>[32.1]</t>
  </si>
  <si>
    <t xml:space="preserve">[18.1]  </t>
  </si>
  <si>
    <t xml:space="preserve">[22.1]  </t>
  </si>
  <si>
    <t xml:space="preserve">[30.1]  </t>
  </si>
  <si>
    <t xml:space="preserve">[31.1]  </t>
  </si>
  <si>
    <t xml:space="preserve">[32.1]  </t>
  </si>
  <si>
    <t>Length in meters</t>
  </si>
  <si>
    <t>Base Metal Thickness in millimetres</t>
  </si>
  <si>
    <t>MCC Category - Outside Diameter</t>
  </si>
  <si>
    <t>Specification details related to MCC category: actual outside diameter in millimetres</t>
  </si>
  <si>
    <t>Specification details related to MCC category: actual Base Metal Thickness in millimetres</t>
  </si>
  <si>
    <t>Specification details related to MCC category: actual length in metres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</si>
</sst>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0.0%"/>
  </numFmts>
  <fonts count="19"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1" fillId="0" borderId="0"/>
  </cellStyleXfs>
  <cellXfs count="135">
    <xf numFmtId="0" fontId="0" fillId="0" borderId="0" xfId="0"/>
    <xf numFmtId="0" fontId="3" fillId="0" borderId="0" xfId="0" applyFont="1"/>
    <xf numFmtId="0" fontId="2" fillId="0" borderId="0" xfId="0" applyFont="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5" fillId="0" borderId="0" xfId="0" applyFont="1" applyFill="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2" fillId="0" borderId="0" xfId="0" applyFont="1" applyAlignment="1">
      <alignment horizontal="right"/>
    </xf>
    <xf numFmtId="0" fontId="2" fillId="0" borderId="0" xfId="0" applyFont="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0" fontId="2" fillId="0" borderId="0" xfId="0" applyFont="1" applyFill="1"/>
    <xf numFmtId="0" fontId="0" fillId="0" borderId="0" xfId="0" applyFill="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Fill="1" applyAlignment="1">
      <alignment horizontal="center" vertical="top" wrapText="1"/>
    </xf>
    <xf numFmtId="0" fontId="4" fillId="0" borderId="0" xfId="0" applyFont="1" applyFill="1" applyAlignment="1">
      <alignment horizontal="center"/>
    </xf>
    <xf numFmtId="43" fontId="0" fillId="0" borderId="0" xfId="3" applyFont="1"/>
    <xf numFmtId="44" fontId="0" fillId="0" borderId="0" xfId="4" applyFont="1"/>
    <xf numFmtId="0" fontId="0" fillId="0" borderId="0" xfId="0" applyAlignment="1">
      <alignment horizontal="left"/>
    </xf>
    <xf numFmtId="0" fontId="0" fillId="0" borderId="0" xfId="0" applyFill="1" applyBorder="1"/>
    <xf numFmtId="0" fontId="4" fillId="0" borderId="0" xfId="0" applyFont="1" applyFill="1" applyBorder="1" applyAlignment="1">
      <alignment horizontal="center" wrapText="1"/>
    </xf>
    <xf numFmtId="0" fontId="0" fillId="0" borderId="0" xfId="0" applyAlignment="1">
      <alignment horizontal="center" wrapText="1"/>
    </xf>
    <xf numFmtId="0" fontId="2" fillId="0" borderId="0" xfId="5"/>
    <xf numFmtId="0" fontId="3"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164" fontId="0" fillId="0" borderId="1" xfId="7" applyNumberFormat="1" applyFont="1" applyBorder="1"/>
    <xf numFmtId="0" fontId="2" fillId="0" borderId="0" xfId="5" applyFont="1" applyAlignment="1">
      <alignment horizontal="right"/>
    </xf>
    <xf numFmtId="0" fontId="2" fillId="0" borderId="0" xfId="5" applyFont="1" applyFill="1" applyAlignment="1">
      <alignment horizontal="right"/>
    </xf>
    <xf numFmtId="0" fontId="8" fillId="0" borderId="0" xfId="0" applyFont="1" applyAlignment="1">
      <alignment vertical="center" wrapText="1"/>
    </xf>
    <xf numFmtId="0" fontId="2" fillId="0" borderId="0" xfId="5" applyFill="1"/>
    <xf numFmtId="0" fontId="0" fillId="0" borderId="0" xfId="0" applyAlignment="1">
      <alignment horizontal="center"/>
    </xf>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Alignment="1">
      <alignment horizontal="center" vertical="center"/>
    </xf>
    <xf numFmtId="43" fontId="2" fillId="0" borderId="0" xfId="2" applyFont="1" applyFill="1" applyAlignment="1"/>
    <xf numFmtId="0" fontId="0" fillId="0" borderId="0" xfId="0" applyAlignment="1"/>
    <xf numFmtId="43" fontId="0" fillId="0" borderId="0" xfId="2" applyFont="1" applyAlignment="1"/>
    <xf numFmtId="43" fontId="2" fillId="0" borderId="0" xfId="2" applyFont="1" applyAlignment="1"/>
    <xf numFmtId="0" fontId="9" fillId="0" borderId="0" xfId="13" applyFont="1"/>
    <xf numFmtId="0" fontId="12" fillId="0" borderId="0" xfId="13" applyFont="1"/>
    <xf numFmtId="0" fontId="10" fillId="0" borderId="3" xfId="13" applyFont="1" applyFill="1" applyBorder="1"/>
    <xf numFmtId="0" fontId="10" fillId="0" borderId="4" xfId="13" applyFont="1" applyFill="1" applyBorder="1"/>
    <xf numFmtId="0" fontId="10" fillId="0" borderId="5" xfId="13" applyFont="1" applyFill="1" applyBorder="1"/>
    <xf numFmtId="0" fontId="9" fillId="0" borderId="6" xfId="13" applyFont="1" applyFill="1" applyBorder="1" applyAlignment="1">
      <alignment vertical="top"/>
    </xf>
    <xf numFmtId="43" fontId="9" fillId="3" borderId="7" xfId="3" applyFont="1" applyFill="1" applyBorder="1" applyAlignment="1">
      <alignment vertical="top"/>
    </xf>
    <xf numFmtId="43" fontId="9" fillId="4" borderId="8" xfId="3" applyFont="1" applyFill="1" applyBorder="1" applyAlignment="1">
      <alignment vertical="top"/>
    </xf>
    <xf numFmtId="43" fontId="9" fillId="5" borderId="9" xfId="6" applyFont="1" applyFill="1" applyBorder="1" applyAlignment="1">
      <alignment vertical="top"/>
    </xf>
    <xf numFmtId="43" fontId="9" fillId="5" borderId="6" xfId="6" applyFont="1" applyFill="1" applyBorder="1" applyAlignment="1">
      <alignment vertical="top"/>
    </xf>
    <xf numFmtId="0" fontId="9" fillId="0" borderId="10" xfId="13" quotePrefix="1" applyFont="1" applyFill="1" applyBorder="1" applyAlignment="1">
      <alignment vertical="top"/>
    </xf>
    <xf numFmtId="43" fontId="9" fillId="0" borderId="2" xfId="3" applyFont="1" applyFill="1" applyBorder="1" applyAlignment="1">
      <alignment vertical="top"/>
    </xf>
    <xf numFmtId="43" fontId="9" fillId="4" borderId="11" xfId="3" applyFont="1" applyFill="1" applyBorder="1" applyAlignment="1">
      <alignment vertical="top"/>
    </xf>
    <xf numFmtId="0" fontId="9" fillId="0" borderId="12" xfId="13" quotePrefix="1" applyFont="1" applyFill="1" applyBorder="1" applyAlignment="1">
      <alignment vertical="top"/>
    </xf>
    <xf numFmtId="43" fontId="9" fillId="0" borderId="13" xfId="3" applyFont="1" applyFill="1" applyBorder="1" applyAlignment="1">
      <alignment vertical="top"/>
    </xf>
    <xf numFmtId="0" fontId="9" fillId="0" borderId="11" xfId="13" applyFont="1" applyFill="1" applyBorder="1" applyAlignment="1">
      <alignment vertical="top"/>
    </xf>
    <xf numFmtId="43" fontId="9" fillId="3" borderId="0" xfId="3" applyFont="1" applyFill="1" applyBorder="1" applyAlignment="1">
      <alignment vertical="top"/>
    </xf>
    <xf numFmtId="43" fontId="9" fillId="4" borderId="14" xfId="3" applyFont="1" applyFill="1" applyBorder="1" applyAlignment="1">
      <alignment vertical="top"/>
    </xf>
    <xf numFmtId="0" fontId="9" fillId="0" borderId="15" xfId="13" applyFont="1" applyFill="1" applyBorder="1" applyAlignment="1">
      <alignment vertical="top"/>
    </xf>
    <xf numFmtId="43" fontId="9" fillId="3" borderId="16" xfId="3" applyFont="1" applyFill="1" applyBorder="1" applyAlignment="1">
      <alignment vertical="top"/>
    </xf>
    <xf numFmtId="43" fontId="9" fillId="3" borderId="9" xfId="3" applyFont="1" applyFill="1" applyBorder="1" applyAlignment="1">
      <alignment vertical="top"/>
    </xf>
    <xf numFmtId="43" fontId="9" fillId="0" borderId="17" xfId="3" applyFont="1" applyFill="1" applyBorder="1" applyAlignment="1">
      <alignment vertical="top"/>
    </xf>
    <xf numFmtId="43" fontId="9" fillId="0" borderId="18" xfId="3" applyFont="1" applyFill="1" applyBorder="1" applyAlignment="1">
      <alignment vertical="top"/>
    </xf>
    <xf numFmtId="43" fontId="9" fillId="0" borderId="16" xfId="3" applyFont="1" applyFill="1" applyBorder="1" applyAlignment="1">
      <alignment vertical="top"/>
    </xf>
    <xf numFmtId="43" fontId="9" fillId="0" borderId="19" xfId="3" applyFont="1" applyFill="1" applyBorder="1" applyAlignment="1">
      <alignment vertical="top"/>
    </xf>
    <xf numFmtId="43" fontId="2" fillId="0" borderId="20" xfId="3" applyFont="1" applyFill="1" applyBorder="1" applyAlignment="1">
      <alignment vertical="top"/>
    </xf>
    <xf numFmtId="43" fontId="2" fillId="0" borderId="2" xfId="3" applyFont="1" applyFill="1" applyBorder="1" applyAlignment="1">
      <alignment vertical="top"/>
    </xf>
    <xf numFmtId="43" fontId="2" fillId="3" borderId="20" xfId="3" applyFont="1" applyFill="1" applyBorder="1" applyAlignment="1">
      <alignment vertical="top"/>
    </xf>
    <xf numFmtId="43" fontId="2" fillId="3" borderId="2" xfId="3" applyFont="1" applyFill="1" applyBorder="1" applyAlignment="1">
      <alignment vertical="top"/>
    </xf>
    <xf numFmtId="43" fontId="2" fillId="3" borderId="17" xfId="3" applyFont="1" applyFill="1" applyBorder="1" applyAlignment="1">
      <alignment vertical="top"/>
    </xf>
    <xf numFmtId="43" fontId="2" fillId="3" borderId="13" xfId="3" applyFont="1" applyFill="1" applyBorder="1" applyAlignment="1">
      <alignment vertical="top"/>
    </xf>
    <xf numFmtId="43" fontId="9" fillId="0" borderId="21" xfId="3" applyFont="1" applyFill="1" applyBorder="1" applyAlignment="1">
      <alignment vertical="top"/>
    </xf>
    <xf numFmtId="43" fontId="9" fillId="0" borderId="9" xfId="3" applyFont="1" applyFill="1" applyBorder="1" applyAlignment="1">
      <alignment vertical="top"/>
    </xf>
    <xf numFmtId="43" fontId="9" fillId="3" borderId="20" xfId="3" applyFont="1" applyFill="1" applyBorder="1" applyAlignment="1">
      <alignment vertical="top"/>
    </xf>
    <xf numFmtId="43" fontId="9" fillId="3" borderId="22" xfId="3" applyFont="1" applyFill="1" applyBorder="1" applyAlignment="1">
      <alignment vertical="top"/>
    </xf>
    <xf numFmtId="43" fontId="9" fillId="3" borderId="17" xfId="3" applyFont="1" applyFill="1" applyBorder="1" applyAlignment="1">
      <alignment vertical="top"/>
    </xf>
    <xf numFmtId="43" fontId="9" fillId="3" borderId="18" xfId="3" applyFont="1" applyFill="1" applyBorder="1" applyAlignment="1">
      <alignment vertical="top"/>
    </xf>
    <xf numFmtId="43" fontId="9" fillId="5" borderId="23" xfId="6" applyFont="1" applyFill="1" applyBorder="1" applyAlignment="1">
      <alignment vertical="top"/>
    </xf>
    <xf numFmtId="43" fontId="9" fillId="5" borderId="14" xfId="6" applyFont="1" applyFill="1" applyBorder="1" applyAlignment="1">
      <alignment vertical="top"/>
    </xf>
    <xf numFmtId="0" fontId="10" fillId="0" borderId="0" xfId="13" applyFont="1"/>
    <xf numFmtId="0" fontId="9" fillId="3" borderId="0" xfId="13" applyFont="1" applyFill="1"/>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0" xfId="0" applyFont="1" applyFill="1" applyBorder="1" applyAlignment="1">
      <alignment horizontal="lef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Fill="1" applyAlignment="1">
      <alignment horizontal="left"/>
    </xf>
    <xf numFmtId="0" fontId="18" fillId="0" borderId="0" xfId="0" applyFont="1" applyFill="1" applyBorder="1"/>
    <xf numFmtId="0" fontId="18" fillId="0" borderId="0" xfId="0" applyFont="1" applyBorder="1"/>
    <xf numFmtId="43" fontId="18" fillId="0" borderId="0" xfId="2" applyFont="1" applyBorder="1" applyAlignment="1"/>
    <xf numFmtId="0" fontId="18" fillId="0" borderId="0" xfId="2" applyNumberFormat="1" applyFont="1" applyBorder="1" applyAlignment="1"/>
    <xf numFmtId="43" fontId="18" fillId="0" borderId="0" xfId="2" applyFont="1" applyFill="1" applyBorder="1" applyAlignment="1"/>
    <xf numFmtId="0" fontId="0" fillId="0" borderId="0" xfId="0" applyBorder="1" applyAlignment="1"/>
    <xf numFmtId="0" fontId="0" fillId="0" borderId="0" xfId="0" applyBorder="1"/>
    <xf numFmtId="0" fontId="18" fillId="0" borderId="0" xfId="2" applyNumberFormat="1" applyFont="1" applyFill="1" applyBorder="1"/>
    <xf numFmtId="14" fontId="18" fillId="0" borderId="0" xfId="2" applyNumberFormat="1" applyFont="1" applyBorder="1" applyAlignment="1"/>
    <xf numFmtId="14" fontId="0" fillId="0" borderId="0" xfId="2" applyNumberFormat="1" applyFont="1" applyAlignment="1"/>
    <xf numFmtId="0" fontId="0" fillId="0" borderId="0" xfId="2" applyNumberFormat="1" applyFont="1" applyAlignment="1"/>
    <xf numFmtId="0" fontId="4" fillId="0" borderId="0" xfId="0" applyFont="1" applyAlignment="1">
      <alignment horizontal="center" vertical="top" wrapText="1"/>
    </xf>
    <xf numFmtId="0" fontId="1" fillId="0" borderId="0" xfId="0" applyFont="1" applyFill="1" applyAlignment="1">
      <alignment horizontal="right"/>
    </xf>
    <xf numFmtId="0" fontId="1" fillId="0" borderId="0" xfId="0" applyFont="1" applyAlignment="1">
      <alignment horizontal="left"/>
    </xf>
    <xf numFmtId="0" fontId="1" fillId="0" borderId="1" xfId="5" applyFont="1" applyBorder="1" applyAlignment="1">
      <alignment wrapText="1"/>
    </xf>
    <xf numFmtId="0" fontId="9" fillId="0" borderId="0" xfId="13" applyFont="1" applyFill="1"/>
    <xf numFmtId="0" fontId="4" fillId="0" borderId="0" xfId="0" applyFont="1" applyAlignment="1">
      <alignment horizontal="left" vertical="top" wrapText="1"/>
    </xf>
    <xf numFmtId="0" fontId="4" fillId="0" borderId="0" xfId="0" applyFont="1" applyAlignment="1">
      <alignment horizontal="center"/>
    </xf>
    <xf numFmtId="0" fontId="1" fillId="0" borderId="0" xfId="0" applyFont="1" applyAlignment="1">
      <alignment horizontal="right"/>
    </xf>
    <xf numFmtId="0" fontId="5" fillId="0" borderId="0" xfId="0" applyFont="1" applyAlignment="1">
      <alignment horizontal="center" vertical="top" wrapText="1"/>
    </xf>
    <xf numFmtId="0" fontId="1" fillId="0" borderId="1" xfId="0" applyFont="1" applyFill="1" applyBorder="1" applyAlignment="1">
      <alignment horizontal="left"/>
    </xf>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4" fillId="0" borderId="24" xfId="0" applyFont="1" applyBorder="1" applyAlignment="1">
      <alignment horizontal="center" vertical="center" wrapText="1"/>
    </xf>
    <xf numFmtId="0" fontId="14"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cellXfs>
  <cellStyles count="14">
    <cellStyle name="Comma" xfId="2" builtinId="3"/>
    <cellStyle name="Comma 2" xfId="3" xr:uid="{00000000-0005-0000-0000-000001000000}"/>
    <cellStyle name="Comma 2 2" xfId="10" xr:uid="{00000000-0005-0000-0000-000002000000}"/>
    <cellStyle name="Comma 3" xfId="6" xr:uid="{00000000-0005-0000-0000-000003000000}"/>
    <cellStyle name="Comma 3 2" xfId="12" xr:uid="{00000000-0005-0000-0000-000004000000}"/>
    <cellStyle name="Comma 4" xfId="9" xr:uid="{00000000-0005-0000-0000-000005000000}"/>
    <cellStyle name="Currency" xfId="1" builtinId="4"/>
    <cellStyle name="Currency 2" xfId="4" xr:uid="{00000000-0005-0000-0000-000007000000}"/>
    <cellStyle name="Currency 2 2" xfId="11" xr:uid="{00000000-0005-0000-0000-000008000000}"/>
    <cellStyle name="Currency 3" xfId="8" xr:uid="{00000000-0005-0000-0000-000009000000}"/>
    <cellStyle name="Normal" xfId="0" builtinId="0"/>
    <cellStyle name="Normal 2" xfId="13" xr:uid="{00000000-0005-0000-0000-00000B000000}"/>
    <cellStyle name="Normal 3" xfId="5" xr:uid="{00000000-0005-0000-0000-00000C000000}"/>
    <cellStyle name="Percent 2" xfId="7"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workbookViewId="0">
      <selection activeCell="C7" sqref="C7"/>
    </sheetView>
  </sheetViews>
  <sheetFormatPr defaultRowHeight="12.75" x14ac:dyDescent="0.2"/>
  <cols>
    <col min="1" max="15" width="14" customWidth="1"/>
  </cols>
  <sheetData>
    <row r="1" spans="1:15" ht="18" x14ac:dyDescent="0.25">
      <c r="A1" s="18" t="s">
        <v>328</v>
      </c>
    </row>
    <row r="2" spans="1:15" ht="18" x14ac:dyDescent="0.25">
      <c r="A2" s="19"/>
    </row>
    <row r="3" spans="1:15" ht="18" x14ac:dyDescent="0.25">
      <c r="A3" s="20" t="s">
        <v>82</v>
      </c>
    </row>
    <row r="4" spans="1:15" ht="13.5" thickBot="1" x14ac:dyDescent="0.25"/>
    <row r="5" spans="1:15" ht="13.5" thickBot="1" x14ac:dyDescent="0.25">
      <c r="B5" s="124" t="s">
        <v>90</v>
      </c>
      <c r="C5" s="125"/>
      <c r="D5" s="125"/>
      <c r="E5" s="125"/>
      <c r="F5" s="125"/>
      <c r="G5" s="126"/>
      <c r="I5" s="124" t="s">
        <v>91</v>
      </c>
      <c r="J5" s="125"/>
      <c r="K5" s="125"/>
      <c r="L5" s="125"/>
      <c r="M5" s="125"/>
      <c r="N5" s="126"/>
    </row>
    <row r="6" spans="1:15" ht="51" x14ac:dyDescent="0.2">
      <c r="A6" s="3" t="s">
        <v>108</v>
      </c>
      <c r="B6" s="3" t="s">
        <v>3</v>
      </c>
      <c r="C6" s="3" t="s">
        <v>116</v>
      </c>
      <c r="D6" s="3" t="s">
        <v>84</v>
      </c>
      <c r="E6" s="3" t="s">
        <v>85</v>
      </c>
      <c r="F6" s="3" t="s">
        <v>86</v>
      </c>
      <c r="G6" s="3" t="s">
        <v>87</v>
      </c>
      <c r="H6" s="3" t="s">
        <v>83</v>
      </c>
      <c r="I6" s="3" t="s">
        <v>88</v>
      </c>
      <c r="J6" s="3" t="s">
        <v>89</v>
      </c>
      <c r="K6" s="3" t="s">
        <v>84</v>
      </c>
      <c r="L6" s="3" t="s">
        <v>85</v>
      </c>
      <c r="M6" s="3" t="s">
        <v>86</v>
      </c>
      <c r="N6" s="3" t="s">
        <v>87</v>
      </c>
      <c r="O6" s="3" t="s">
        <v>246</v>
      </c>
    </row>
    <row r="7" spans="1:15" x14ac:dyDescent="0.2">
      <c r="A7" s="23" t="s">
        <v>24</v>
      </c>
      <c r="B7" s="23" t="s">
        <v>25</v>
      </c>
      <c r="C7" s="23" t="s">
        <v>67</v>
      </c>
      <c r="D7" s="23" t="s">
        <v>26</v>
      </c>
      <c r="E7" s="23" t="s">
        <v>27</v>
      </c>
      <c r="F7" s="23" t="s">
        <v>28</v>
      </c>
      <c r="G7" s="23" t="s">
        <v>29</v>
      </c>
      <c r="H7" s="23" t="s">
        <v>30</v>
      </c>
      <c r="I7" s="23" t="s">
        <v>31</v>
      </c>
      <c r="J7" s="23" t="s">
        <v>32</v>
      </c>
      <c r="K7" s="23" t="s">
        <v>33</v>
      </c>
      <c r="L7" s="23" t="s">
        <v>34</v>
      </c>
      <c r="M7" s="23" t="s">
        <v>35</v>
      </c>
      <c r="N7" s="23" t="s">
        <v>36</v>
      </c>
      <c r="O7" s="23" t="s">
        <v>37</v>
      </c>
    </row>
    <row r="10" spans="1:15" x14ac:dyDescent="0.2">
      <c r="A10" s="36" t="s">
        <v>45</v>
      </c>
      <c r="B10" t="s">
        <v>244</v>
      </c>
    </row>
    <row r="11" spans="1:15" x14ac:dyDescent="0.2">
      <c r="A11" s="37" t="s">
        <v>46</v>
      </c>
      <c r="B11" t="s">
        <v>109</v>
      </c>
    </row>
    <row r="12" spans="1:15" x14ac:dyDescent="0.2">
      <c r="A12" s="37" t="s">
        <v>76</v>
      </c>
      <c r="B12" t="s">
        <v>117</v>
      </c>
    </row>
    <row r="13" spans="1:15" x14ac:dyDescent="0.2">
      <c r="A13" s="37" t="s">
        <v>47</v>
      </c>
      <c r="B13" t="s">
        <v>118</v>
      </c>
    </row>
    <row r="14" spans="1:15" x14ac:dyDescent="0.2">
      <c r="A14" s="37" t="s">
        <v>48</v>
      </c>
      <c r="B14" t="s">
        <v>119</v>
      </c>
    </row>
    <row r="15" spans="1:15" x14ac:dyDescent="0.2">
      <c r="A15" s="37" t="s">
        <v>49</v>
      </c>
      <c r="B15" s="101" t="s">
        <v>227</v>
      </c>
    </row>
    <row r="16" spans="1:15" x14ac:dyDescent="0.2">
      <c r="A16" s="37" t="s">
        <v>50</v>
      </c>
      <c r="B16" t="s">
        <v>124</v>
      </c>
    </row>
    <row r="17" spans="1:2" x14ac:dyDescent="0.2">
      <c r="A17" s="37" t="s">
        <v>51</v>
      </c>
      <c r="B17" s="101" t="s">
        <v>228</v>
      </c>
    </row>
    <row r="18" spans="1:2" x14ac:dyDescent="0.2">
      <c r="A18" s="37" t="s">
        <v>52</v>
      </c>
      <c r="B18" t="s">
        <v>120</v>
      </c>
    </row>
    <row r="19" spans="1:2" x14ac:dyDescent="0.2">
      <c r="A19" s="37" t="s">
        <v>53</v>
      </c>
      <c r="B19" t="s">
        <v>121</v>
      </c>
    </row>
    <row r="20" spans="1:2" x14ac:dyDescent="0.2">
      <c r="A20" s="37" t="s">
        <v>54</v>
      </c>
      <c r="B20" t="s">
        <v>122</v>
      </c>
    </row>
    <row r="21" spans="1:2" x14ac:dyDescent="0.2">
      <c r="A21" s="37" t="s">
        <v>55</v>
      </c>
      <c r="B21" t="s">
        <v>123</v>
      </c>
    </row>
    <row r="22" spans="1:2" x14ac:dyDescent="0.2">
      <c r="A22" s="37" t="s">
        <v>56</v>
      </c>
      <c r="B22" s="101" t="s">
        <v>229</v>
      </c>
    </row>
    <row r="23" spans="1:2" x14ac:dyDescent="0.2">
      <c r="A23" s="37" t="s">
        <v>57</v>
      </c>
      <c r="B23" t="s">
        <v>125</v>
      </c>
    </row>
    <row r="24" spans="1:2" x14ac:dyDescent="0.2">
      <c r="A24" s="37" t="s">
        <v>58</v>
      </c>
      <c r="B24" t="s">
        <v>304</v>
      </c>
    </row>
    <row r="29" spans="1:2" ht="14.25" x14ac:dyDescent="0.2">
      <c r="B29" s="38"/>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49"/>
  <sheetViews>
    <sheetView topLeftCell="T1" zoomScaleNormal="100" workbookViewId="0">
      <pane ySplit="7" topLeftCell="A26" activePane="bottomLeft" state="frozen"/>
      <selection pane="bottomLeft" activeCell="AK6" sqref="AK6"/>
    </sheetView>
  </sheetViews>
  <sheetFormatPr defaultRowHeight="12.75" x14ac:dyDescent="0.2"/>
  <cols>
    <col min="1" max="37" width="14.140625" customWidth="1"/>
  </cols>
  <sheetData>
    <row r="1" spans="1:38" ht="18" x14ac:dyDescent="0.25">
      <c r="A1" s="18" t="s">
        <v>328</v>
      </c>
      <c r="B1" s="18"/>
    </row>
    <row r="2" spans="1:38" ht="18" x14ac:dyDescent="0.25">
      <c r="A2" s="19"/>
      <c r="B2" s="19"/>
    </row>
    <row r="3" spans="1:38" ht="18" x14ac:dyDescent="0.25">
      <c r="A3" s="20" t="s">
        <v>68</v>
      </c>
      <c r="B3" s="20"/>
    </row>
    <row r="4" spans="1:38" ht="18.75" thickBot="1" x14ac:dyDescent="0.3">
      <c r="A4" s="20"/>
      <c r="B4" s="20"/>
    </row>
    <row r="5" spans="1:38" s="42" customFormat="1" ht="13.5" thickBot="1" x14ac:dyDescent="0.25">
      <c r="A5" s="41"/>
      <c r="B5" s="127" t="s">
        <v>305</v>
      </c>
      <c r="C5" s="128"/>
      <c r="D5" s="129"/>
      <c r="E5" s="127" t="s">
        <v>213</v>
      </c>
      <c r="F5" s="128"/>
      <c r="G5" s="128"/>
      <c r="H5" s="128"/>
      <c r="I5" s="128"/>
      <c r="J5" s="128"/>
      <c r="K5" s="128"/>
      <c r="L5" s="128"/>
      <c r="M5" s="129"/>
      <c r="N5" s="127" t="s">
        <v>256</v>
      </c>
      <c r="O5" s="128"/>
      <c r="P5" s="128"/>
      <c r="Q5" s="128"/>
      <c r="R5" s="128"/>
      <c r="S5" s="128"/>
      <c r="T5" s="129"/>
      <c r="U5" s="127" t="s">
        <v>222</v>
      </c>
      <c r="V5" s="128"/>
      <c r="W5" s="128"/>
      <c r="X5" s="128"/>
      <c r="Y5" s="128"/>
      <c r="Z5" s="128"/>
      <c r="AA5" s="128"/>
      <c r="AB5" s="128"/>
      <c r="AC5" s="129"/>
      <c r="AD5" s="127" t="s">
        <v>218</v>
      </c>
      <c r="AE5" s="128"/>
      <c r="AF5" s="128"/>
      <c r="AG5" s="128"/>
      <c r="AH5" s="128"/>
      <c r="AI5" s="128"/>
      <c r="AJ5" s="128"/>
      <c r="AK5" s="43"/>
    </row>
    <row r="6" spans="1:38" s="40" customFormat="1" ht="63.75" x14ac:dyDescent="0.2">
      <c r="A6" s="4" t="s">
        <v>296</v>
      </c>
      <c r="B6" s="4" t="s">
        <v>108</v>
      </c>
      <c r="C6" s="4" t="s">
        <v>3</v>
      </c>
      <c r="D6" s="4" t="s">
        <v>130</v>
      </c>
      <c r="E6" s="4" t="s">
        <v>163</v>
      </c>
      <c r="F6" s="4" t="s">
        <v>147</v>
      </c>
      <c r="G6" s="4" t="s">
        <v>221</v>
      </c>
      <c r="H6" s="4" t="s">
        <v>164</v>
      </c>
      <c r="I6" s="4" t="s">
        <v>132</v>
      </c>
      <c r="J6" s="4" t="s">
        <v>149</v>
      </c>
      <c r="K6" s="4" t="s">
        <v>129</v>
      </c>
      <c r="L6" s="4" t="s">
        <v>212</v>
      </c>
      <c r="M6" s="4" t="s">
        <v>214</v>
      </c>
      <c r="N6" s="4" t="s">
        <v>0</v>
      </c>
      <c r="O6" s="4" t="s">
        <v>110</v>
      </c>
      <c r="P6" s="4" t="s">
        <v>1</v>
      </c>
      <c r="Q6" s="4" t="s">
        <v>2</v>
      </c>
      <c r="R6" s="4" t="s">
        <v>10</v>
      </c>
      <c r="S6" s="4" t="s">
        <v>127</v>
      </c>
      <c r="T6" s="4" t="s">
        <v>126</v>
      </c>
      <c r="U6" s="4" t="s">
        <v>12</v>
      </c>
      <c r="V6" s="4" t="s">
        <v>148</v>
      </c>
      <c r="W6" s="4" t="s">
        <v>4</v>
      </c>
      <c r="X6" s="4" t="s">
        <v>215</v>
      </c>
      <c r="Y6" s="4" t="s">
        <v>20</v>
      </c>
      <c r="Z6" s="4" t="s">
        <v>21</v>
      </c>
      <c r="AA6" s="4" t="s">
        <v>92</v>
      </c>
      <c r="AB6" s="4" t="s">
        <v>216</v>
      </c>
      <c r="AC6" s="4" t="s">
        <v>128</v>
      </c>
      <c r="AD6" s="4" t="s">
        <v>131</v>
      </c>
      <c r="AE6" s="4" t="s">
        <v>152</v>
      </c>
      <c r="AF6" s="4" t="s">
        <v>219</v>
      </c>
      <c r="AG6" s="4" t="s">
        <v>150</v>
      </c>
      <c r="AH6" s="4" t="s">
        <v>151</v>
      </c>
      <c r="AI6" s="4" t="s">
        <v>217</v>
      </c>
      <c r="AJ6" s="4" t="s">
        <v>146</v>
      </c>
      <c r="AK6" s="4" t="s">
        <v>220</v>
      </c>
    </row>
    <row r="7" spans="1:38" s="40" customFormat="1" x14ac:dyDescent="0.2">
      <c r="A7" s="44" t="s">
        <v>24</v>
      </c>
      <c r="B7" s="44" t="s">
        <v>25</v>
      </c>
      <c r="C7" s="44" t="s">
        <v>67</v>
      </c>
      <c r="D7" s="44" t="s">
        <v>26</v>
      </c>
      <c r="E7" s="44" t="s">
        <v>27</v>
      </c>
      <c r="F7" s="44" t="s">
        <v>28</v>
      </c>
      <c r="G7" s="44" t="s">
        <v>29</v>
      </c>
      <c r="H7" s="23" t="s">
        <v>30</v>
      </c>
      <c r="I7" s="23" t="s">
        <v>31</v>
      </c>
      <c r="J7" s="23" t="s">
        <v>32</v>
      </c>
      <c r="K7" s="23" t="s">
        <v>33</v>
      </c>
      <c r="L7" s="23" t="s">
        <v>34</v>
      </c>
      <c r="M7" s="23" t="s">
        <v>35</v>
      </c>
      <c r="N7" s="23" t="s">
        <v>36</v>
      </c>
      <c r="O7" s="23" t="s">
        <v>37</v>
      </c>
      <c r="P7" s="23" t="s">
        <v>38</v>
      </c>
      <c r="Q7" s="23" t="s">
        <v>39</v>
      </c>
      <c r="R7" s="23" t="s">
        <v>40</v>
      </c>
      <c r="S7" s="23" t="s">
        <v>41</v>
      </c>
      <c r="T7" s="23" t="s">
        <v>42</v>
      </c>
      <c r="U7" s="23" t="s">
        <v>43</v>
      </c>
      <c r="V7" s="23" t="s">
        <v>44</v>
      </c>
      <c r="W7" s="23" t="s">
        <v>94</v>
      </c>
      <c r="X7" s="23" t="s">
        <v>95</v>
      </c>
      <c r="Y7" s="23" t="s">
        <v>133</v>
      </c>
      <c r="Z7" s="23" t="s">
        <v>134</v>
      </c>
      <c r="AA7" s="23" t="s">
        <v>135</v>
      </c>
      <c r="AB7" s="23" t="s">
        <v>136</v>
      </c>
      <c r="AC7" s="23" t="s">
        <v>137</v>
      </c>
      <c r="AD7" s="23" t="s">
        <v>138</v>
      </c>
      <c r="AE7" s="23" t="s">
        <v>139</v>
      </c>
      <c r="AF7" s="23" t="s">
        <v>140</v>
      </c>
      <c r="AG7" s="23" t="s">
        <v>141</v>
      </c>
      <c r="AH7" s="23" t="s">
        <v>142</v>
      </c>
      <c r="AI7" s="23" t="s">
        <v>143</v>
      </c>
      <c r="AJ7" s="23" t="s">
        <v>144</v>
      </c>
      <c r="AK7" s="23" t="s">
        <v>145</v>
      </c>
    </row>
    <row r="8" spans="1:38" s="108" customFormat="1" x14ac:dyDescent="0.2">
      <c r="A8" s="103" t="s">
        <v>243</v>
      </c>
      <c r="B8" s="104" t="s">
        <v>234</v>
      </c>
      <c r="C8" s="104" t="s">
        <v>236</v>
      </c>
      <c r="D8" s="104"/>
      <c r="E8" s="105">
        <v>7000</v>
      </c>
      <c r="F8" s="107">
        <v>5</v>
      </c>
      <c r="G8" s="107">
        <v>0.8</v>
      </c>
      <c r="H8" s="107">
        <f>E8/G8</f>
        <v>8750</v>
      </c>
      <c r="I8" s="107">
        <f t="shared" ref="I8:I9" si="0">F8/G8</f>
        <v>6.25</v>
      </c>
      <c r="J8" s="105">
        <v>4000</v>
      </c>
      <c r="K8" s="105">
        <v>1000</v>
      </c>
      <c r="L8" s="107">
        <v>150</v>
      </c>
      <c r="M8" s="105">
        <v>150000</v>
      </c>
      <c r="N8" s="106" t="s">
        <v>239</v>
      </c>
      <c r="O8" s="111">
        <v>43831</v>
      </c>
      <c r="P8" s="110" t="s">
        <v>240</v>
      </c>
      <c r="Q8" s="111">
        <v>43845</v>
      </c>
      <c r="R8" s="106" t="s">
        <v>235</v>
      </c>
      <c r="S8" s="106" t="s">
        <v>237</v>
      </c>
      <c r="T8" s="105">
        <v>0.8</v>
      </c>
      <c r="U8" s="105" t="s">
        <v>241</v>
      </c>
      <c r="V8" s="105">
        <v>8</v>
      </c>
      <c r="W8" s="105" t="s">
        <v>238</v>
      </c>
      <c r="X8" s="105">
        <v>10000</v>
      </c>
      <c r="Y8" s="105">
        <v>0</v>
      </c>
      <c r="Z8" s="105">
        <v>0</v>
      </c>
      <c r="AA8" s="105">
        <v>0</v>
      </c>
      <c r="AB8" s="105">
        <f t="shared" ref="AB8:AB9" si="1">X8-Y8-Z8+AA8</f>
        <v>10000</v>
      </c>
      <c r="AC8" s="105">
        <f>AB8/T8</f>
        <v>12500</v>
      </c>
      <c r="AD8" s="105">
        <f>H8/L8*V8</f>
        <v>466.66666666666669</v>
      </c>
      <c r="AE8" s="105">
        <f t="shared" ref="AE8:AE9" si="2">I8/M8*X8</f>
        <v>0.41666666666666663</v>
      </c>
      <c r="AF8" s="105">
        <f>AC8+AD8+AE8</f>
        <v>12967.083333333332</v>
      </c>
      <c r="AG8" s="105">
        <f t="shared" ref="AG8:AG9" si="3">J8/L8*V8</f>
        <v>213.33333333333334</v>
      </c>
      <c r="AH8" s="105">
        <f t="shared" ref="AH8:AH9" si="4">K8/L8*V8</f>
        <v>53.333333333333336</v>
      </c>
      <c r="AI8" s="105"/>
      <c r="AJ8" s="105"/>
      <c r="AK8" s="105">
        <f>SUM(AF8:AJ8)</f>
        <v>13233.75</v>
      </c>
    </row>
    <row r="9" spans="1:38" s="109" customFormat="1" x14ac:dyDescent="0.2">
      <c r="A9" s="103" t="s">
        <v>243</v>
      </c>
      <c r="B9" s="104" t="s">
        <v>234</v>
      </c>
      <c r="C9" s="104" t="s">
        <v>236</v>
      </c>
      <c r="D9" s="104"/>
      <c r="E9" s="105">
        <v>7000</v>
      </c>
      <c r="F9" s="107">
        <v>5</v>
      </c>
      <c r="G9" s="107">
        <v>0.8</v>
      </c>
      <c r="H9" s="107">
        <f t="shared" ref="H9" si="5">E9/G9</f>
        <v>8750</v>
      </c>
      <c r="I9" s="107">
        <f t="shared" si="0"/>
        <v>6.25</v>
      </c>
      <c r="J9" s="105">
        <v>4000</v>
      </c>
      <c r="K9" s="105">
        <v>1000</v>
      </c>
      <c r="L9" s="107">
        <v>150</v>
      </c>
      <c r="M9" s="105">
        <v>150000</v>
      </c>
      <c r="N9" s="106" t="s">
        <v>239</v>
      </c>
      <c r="O9" s="111">
        <v>43831</v>
      </c>
      <c r="P9" s="110" t="s">
        <v>240</v>
      </c>
      <c r="Q9" s="111">
        <v>43845</v>
      </c>
      <c r="R9" s="106" t="s">
        <v>235</v>
      </c>
      <c r="S9" s="106" t="s">
        <v>237</v>
      </c>
      <c r="T9" s="105">
        <v>0.8</v>
      </c>
      <c r="U9" s="105" t="s">
        <v>242</v>
      </c>
      <c r="V9" s="105">
        <v>2</v>
      </c>
      <c r="W9" s="105" t="s">
        <v>238</v>
      </c>
      <c r="X9" s="105">
        <v>2000</v>
      </c>
      <c r="Y9" s="105">
        <v>0</v>
      </c>
      <c r="Z9" s="105">
        <v>0</v>
      </c>
      <c r="AA9" s="105">
        <v>0</v>
      </c>
      <c r="AB9" s="105">
        <f t="shared" si="1"/>
        <v>2000</v>
      </c>
      <c r="AC9" s="105">
        <f t="shared" ref="AC9" si="6">AB9/T9</f>
        <v>2500</v>
      </c>
      <c r="AD9" s="105">
        <f t="shared" ref="AD9" si="7">H9/L9*V9</f>
        <v>116.66666666666667</v>
      </c>
      <c r="AE9" s="105">
        <f t="shared" si="2"/>
        <v>8.3333333333333329E-2</v>
      </c>
      <c r="AF9" s="105">
        <f t="shared" ref="AF9" si="8">AC9+AD9+AE9</f>
        <v>2616.75</v>
      </c>
      <c r="AG9" s="105">
        <f t="shared" si="3"/>
        <v>53.333333333333336</v>
      </c>
      <c r="AH9" s="105">
        <f t="shared" si="4"/>
        <v>13.333333333333334</v>
      </c>
      <c r="AI9" s="105"/>
      <c r="AJ9" s="105"/>
      <c r="AK9" s="105">
        <f>SUM(AF9:AJ9)</f>
        <v>2683.416666666667</v>
      </c>
      <c r="AL9" s="108"/>
    </row>
    <row r="10" spans="1:38" x14ac:dyDescent="0.2">
      <c r="A10" s="46"/>
      <c r="B10" s="46"/>
      <c r="C10" s="46"/>
      <c r="D10" s="46"/>
      <c r="E10" s="48"/>
      <c r="F10" s="45"/>
      <c r="G10" s="45"/>
      <c r="H10" s="48"/>
      <c r="I10" s="45"/>
      <c r="J10" s="48"/>
      <c r="K10" s="48"/>
      <c r="L10" s="45"/>
      <c r="M10" s="48"/>
      <c r="N10" s="113"/>
      <c r="O10" s="112"/>
      <c r="P10" s="113"/>
      <c r="Q10" s="112"/>
      <c r="R10" s="113"/>
      <c r="S10" s="113"/>
      <c r="T10" s="47"/>
      <c r="U10" s="48"/>
      <c r="V10" s="48"/>
      <c r="W10" s="47"/>
      <c r="X10" s="47"/>
      <c r="Y10" s="47"/>
      <c r="Z10" s="47"/>
      <c r="AA10" s="47"/>
      <c r="AB10" s="48"/>
      <c r="AC10" s="48"/>
      <c r="AD10" s="48"/>
      <c r="AE10" s="48"/>
      <c r="AF10" s="48"/>
      <c r="AG10" s="48"/>
      <c r="AH10" s="48"/>
      <c r="AI10" s="48"/>
      <c r="AJ10" s="47"/>
      <c r="AK10" s="47"/>
    </row>
    <row r="12" spans="1:38" x14ac:dyDescent="0.2">
      <c r="A12" s="36" t="s">
        <v>45</v>
      </c>
      <c r="B12" s="101" t="s">
        <v>247</v>
      </c>
    </row>
    <row r="13" spans="1:38" x14ac:dyDescent="0.2">
      <c r="A13" s="37" t="s">
        <v>46</v>
      </c>
      <c r="B13" t="s">
        <v>153</v>
      </c>
    </row>
    <row r="14" spans="1:38" x14ac:dyDescent="0.2">
      <c r="A14" s="37" t="s">
        <v>76</v>
      </c>
      <c r="B14" t="s">
        <v>155</v>
      </c>
    </row>
    <row r="15" spans="1:38" x14ac:dyDescent="0.2">
      <c r="A15" s="37" t="s">
        <v>47</v>
      </c>
      <c r="B15" t="s">
        <v>154</v>
      </c>
    </row>
    <row r="16" spans="1:38" x14ac:dyDescent="0.2">
      <c r="A16" s="37" t="s">
        <v>48</v>
      </c>
      <c r="B16" s="102" t="s">
        <v>248</v>
      </c>
    </row>
    <row r="17" spans="1:2" x14ac:dyDescent="0.2">
      <c r="A17" s="37" t="s">
        <v>49</v>
      </c>
      <c r="B17" s="102" t="s">
        <v>249</v>
      </c>
    </row>
    <row r="18" spans="1:2" x14ac:dyDescent="0.2">
      <c r="A18" s="37" t="s">
        <v>50</v>
      </c>
      <c r="B18" s="102" t="s">
        <v>250</v>
      </c>
    </row>
    <row r="19" spans="1:2" x14ac:dyDescent="0.2">
      <c r="A19" s="37" t="s">
        <v>51</v>
      </c>
      <c r="B19" s="102" t="s">
        <v>251</v>
      </c>
    </row>
    <row r="20" spans="1:2" x14ac:dyDescent="0.2">
      <c r="A20" s="37" t="s">
        <v>52</v>
      </c>
      <c r="B20" s="102" t="s">
        <v>252</v>
      </c>
    </row>
    <row r="21" spans="1:2" x14ac:dyDescent="0.2">
      <c r="A21" s="37" t="s">
        <v>53</v>
      </c>
      <c r="B21" s="102" t="s">
        <v>308</v>
      </c>
    </row>
    <row r="22" spans="1:2" x14ac:dyDescent="0.2">
      <c r="A22" s="37" t="s">
        <v>54</v>
      </c>
      <c r="B22" s="101" t="s">
        <v>253</v>
      </c>
    </row>
    <row r="23" spans="1:2" x14ac:dyDescent="0.2">
      <c r="A23" s="37" t="s">
        <v>55</v>
      </c>
      <c r="B23" t="s">
        <v>254</v>
      </c>
    </row>
    <row r="24" spans="1:2" x14ac:dyDescent="0.2">
      <c r="A24" s="37" t="s">
        <v>56</v>
      </c>
      <c r="B24" s="102" t="s">
        <v>230</v>
      </c>
    </row>
    <row r="25" spans="1:2" x14ac:dyDescent="0.2">
      <c r="A25" s="37" t="s">
        <v>57</v>
      </c>
      <c r="B25" t="s">
        <v>156</v>
      </c>
    </row>
    <row r="26" spans="1:2" x14ac:dyDescent="0.2">
      <c r="A26" s="14" t="s">
        <v>58</v>
      </c>
      <c r="B26" t="s">
        <v>157</v>
      </c>
    </row>
    <row r="27" spans="1:2" x14ac:dyDescent="0.2">
      <c r="A27" s="14" t="s">
        <v>60</v>
      </c>
      <c r="B27" s="101" t="s">
        <v>231</v>
      </c>
    </row>
    <row r="28" spans="1:2" x14ac:dyDescent="0.2">
      <c r="A28" s="14" t="s">
        <v>61</v>
      </c>
      <c r="B28" s="15" t="s">
        <v>158</v>
      </c>
    </row>
    <row r="29" spans="1:2" x14ac:dyDescent="0.2">
      <c r="A29" s="14" t="s">
        <v>62</v>
      </c>
      <c r="B29" t="s">
        <v>258</v>
      </c>
    </row>
    <row r="30" spans="1:2" x14ac:dyDescent="0.2">
      <c r="A30" s="14" t="s">
        <v>63</v>
      </c>
      <c r="B30" s="102" t="s">
        <v>257</v>
      </c>
    </row>
    <row r="31" spans="1:2" x14ac:dyDescent="0.2">
      <c r="A31" s="14" t="s">
        <v>64</v>
      </c>
      <c r="B31" s="102" t="s">
        <v>259</v>
      </c>
    </row>
    <row r="32" spans="1:2" x14ac:dyDescent="0.2">
      <c r="A32" s="14" t="s">
        <v>65</v>
      </c>
      <c r="B32" s="15" t="s">
        <v>175</v>
      </c>
    </row>
    <row r="33" spans="1:16" x14ac:dyDescent="0.2">
      <c r="A33" s="14" t="s">
        <v>66</v>
      </c>
      <c r="B33" s="102" t="s">
        <v>264</v>
      </c>
    </row>
    <row r="34" spans="1:16" x14ac:dyDescent="0.2">
      <c r="A34" s="14" t="s">
        <v>102</v>
      </c>
      <c r="B34" s="15" t="s">
        <v>159</v>
      </c>
    </row>
    <row r="35" spans="1:16" x14ac:dyDescent="0.2">
      <c r="A35" s="14" t="s">
        <v>103</v>
      </c>
      <c r="B35" t="s">
        <v>223</v>
      </c>
    </row>
    <row r="36" spans="1:16" x14ac:dyDescent="0.2">
      <c r="A36" s="14" t="s">
        <v>160</v>
      </c>
      <c r="B36" s="102" t="s">
        <v>260</v>
      </c>
    </row>
    <row r="37" spans="1:16" x14ac:dyDescent="0.2">
      <c r="A37" s="14" t="s">
        <v>161</v>
      </c>
      <c r="B37" s="15" t="s">
        <v>224</v>
      </c>
    </row>
    <row r="38" spans="1:16" x14ac:dyDescent="0.2">
      <c r="A38" s="14" t="s">
        <v>162</v>
      </c>
      <c r="B38" t="s">
        <v>176</v>
      </c>
    </row>
    <row r="39" spans="1:16" x14ac:dyDescent="0.2">
      <c r="A39" s="14" t="s">
        <v>165</v>
      </c>
      <c r="B39" s="15" t="s">
        <v>225</v>
      </c>
      <c r="P39" s="15"/>
    </row>
    <row r="40" spans="1:16" x14ac:dyDescent="0.2">
      <c r="A40" s="37" t="s">
        <v>166</v>
      </c>
      <c r="B40" s="102" t="s">
        <v>261</v>
      </c>
      <c r="P40" s="15"/>
    </row>
    <row r="41" spans="1:16" x14ac:dyDescent="0.2">
      <c r="A41" s="37" t="s">
        <v>167</v>
      </c>
      <c r="B41" s="102" t="s">
        <v>262</v>
      </c>
      <c r="P41" s="15"/>
    </row>
    <row r="42" spans="1:16" x14ac:dyDescent="0.2">
      <c r="A42" s="37" t="s">
        <v>168</v>
      </c>
      <c r="B42" s="102" t="s">
        <v>267</v>
      </c>
    </row>
    <row r="43" spans="1:16" x14ac:dyDescent="0.2">
      <c r="A43" s="37" t="s">
        <v>169</v>
      </c>
      <c r="B43" s="102" t="s">
        <v>268</v>
      </c>
      <c r="P43" s="15"/>
    </row>
    <row r="44" spans="1:16" x14ac:dyDescent="0.2">
      <c r="A44" s="37" t="s">
        <v>170</v>
      </c>
      <c r="B44" s="102" t="s">
        <v>265</v>
      </c>
      <c r="P44" s="15"/>
    </row>
    <row r="45" spans="1:16" x14ac:dyDescent="0.2">
      <c r="A45" s="14" t="s">
        <v>171</v>
      </c>
      <c r="B45" t="s">
        <v>266</v>
      </c>
      <c r="P45" s="15"/>
    </row>
    <row r="46" spans="1:16" x14ac:dyDescent="0.2">
      <c r="A46" s="14" t="s">
        <v>172</v>
      </c>
      <c r="B46" s="15" t="s">
        <v>226</v>
      </c>
      <c r="P46" s="15"/>
    </row>
    <row r="47" spans="1:16" x14ac:dyDescent="0.2">
      <c r="A47" s="14" t="s">
        <v>173</v>
      </c>
      <c r="B47" s="15" t="s">
        <v>177</v>
      </c>
      <c r="P47" s="15"/>
    </row>
    <row r="48" spans="1:16" x14ac:dyDescent="0.2">
      <c r="A48" s="115" t="s">
        <v>174</v>
      </c>
      <c r="B48" s="102" t="s">
        <v>263</v>
      </c>
      <c r="P48" s="15"/>
    </row>
    <row r="49" spans="1:1" x14ac:dyDescent="0.2">
      <c r="A49" s="14"/>
    </row>
  </sheetData>
  <mergeCells count="5">
    <mergeCell ref="B5:D5"/>
    <mergeCell ref="E5:M5"/>
    <mergeCell ref="N5:T5"/>
    <mergeCell ref="U5:AC5"/>
    <mergeCell ref="AD5:AJ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
  <sheetViews>
    <sheetView zoomScaleNormal="100" workbookViewId="0"/>
  </sheetViews>
  <sheetFormatPr defaultRowHeight="12.75" x14ac:dyDescent="0.2"/>
  <cols>
    <col min="1" max="1" width="12" customWidth="1"/>
    <col min="2" max="2" width="13.7109375" customWidth="1"/>
    <col min="3" max="8" width="12" customWidth="1"/>
    <col min="9" max="10" width="12.140625" customWidth="1"/>
  </cols>
  <sheetData>
    <row r="1" spans="1:10" ht="18" x14ac:dyDescent="0.25">
      <c r="A1" s="18" t="s">
        <v>328</v>
      </c>
      <c r="B1" s="18"/>
    </row>
    <row r="2" spans="1:10" ht="18" x14ac:dyDescent="0.25">
      <c r="A2" s="19"/>
      <c r="B2" s="19"/>
    </row>
    <row r="3" spans="1:10" ht="18" x14ac:dyDescent="0.25">
      <c r="A3" s="20" t="s">
        <v>301</v>
      </c>
      <c r="B3" s="20"/>
    </row>
    <row r="4" spans="1:10" ht="18" x14ac:dyDescent="0.25">
      <c r="A4" s="20"/>
      <c r="B4" s="20"/>
    </row>
    <row r="5" spans="1:10" ht="51" x14ac:dyDescent="0.2">
      <c r="A5" s="4" t="s">
        <v>3</v>
      </c>
      <c r="B5" s="4" t="s">
        <v>108</v>
      </c>
      <c r="C5" s="4" t="s">
        <v>10</v>
      </c>
      <c r="D5" s="4" t="s">
        <v>0</v>
      </c>
      <c r="E5" s="4" t="s">
        <v>110</v>
      </c>
      <c r="F5" s="4" t="s">
        <v>9</v>
      </c>
      <c r="G5" s="4" t="s">
        <v>22</v>
      </c>
      <c r="H5" s="4" t="s">
        <v>4</v>
      </c>
      <c r="I5" s="4" t="s">
        <v>112</v>
      </c>
      <c r="J5" s="4" t="s">
        <v>114</v>
      </c>
    </row>
    <row r="6" spans="1:10" x14ac:dyDescent="0.2">
      <c r="A6" s="23" t="s">
        <v>24</v>
      </c>
      <c r="B6" s="23" t="s">
        <v>25</v>
      </c>
      <c r="C6" s="23" t="s">
        <v>67</v>
      </c>
      <c r="D6" s="23" t="s">
        <v>26</v>
      </c>
      <c r="E6" s="23" t="s">
        <v>27</v>
      </c>
      <c r="F6" s="23" t="s">
        <v>28</v>
      </c>
      <c r="G6" s="23" t="s">
        <v>29</v>
      </c>
      <c r="H6" s="23" t="s">
        <v>30</v>
      </c>
      <c r="I6" s="23" t="s">
        <v>31</v>
      </c>
      <c r="J6" s="23" t="s">
        <v>32</v>
      </c>
    </row>
    <row r="7" spans="1:10" x14ac:dyDescent="0.2">
      <c r="J7" t="e">
        <f>I7/G7</f>
        <v>#DIV/0!</v>
      </c>
    </row>
    <row r="9" spans="1:10" x14ac:dyDescent="0.2">
      <c r="A9" s="36" t="s">
        <v>45</v>
      </c>
      <c r="B9" t="s">
        <v>109</v>
      </c>
    </row>
    <row r="10" spans="1:10" x14ac:dyDescent="0.2">
      <c r="A10" s="37" t="s">
        <v>46</v>
      </c>
      <c r="B10" t="s">
        <v>245</v>
      </c>
    </row>
    <row r="11" spans="1:10" x14ac:dyDescent="0.2">
      <c r="A11" s="37" t="s">
        <v>76</v>
      </c>
      <c r="B11" t="s">
        <v>255</v>
      </c>
    </row>
    <row r="12" spans="1:10" x14ac:dyDescent="0.2">
      <c r="A12" s="37" t="s">
        <v>47</v>
      </c>
      <c r="B12" t="s">
        <v>111</v>
      </c>
    </row>
    <row r="13" spans="1:10" x14ac:dyDescent="0.2">
      <c r="A13" s="37" t="s">
        <v>48</v>
      </c>
      <c r="B13" t="s">
        <v>269</v>
      </c>
    </row>
    <row r="14" spans="1:10" x14ac:dyDescent="0.2">
      <c r="A14" s="37" t="s">
        <v>49</v>
      </c>
      <c r="B14" t="s">
        <v>270</v>
      </c>
    </row>
    <row r="15" spans="1:10" x14ac:dyDescent="0.2">
      <c r="A15" s="37" t="s">
        <v>50</v>
      </c>
      <c r="B15" s="102" t="s">
        <v>271</v>
      </c>
    </row>
    <row r="16" spans="1:10" x14ac:dyDescent="0.2">
      <c r="A16" s="37" t="s">
        <v>51</v>
      </c>
      <c r="B16" s="15" t="s">
        <v>113</v>
      </c>
    </row>
    <row r="17" spans="1:2" x14ac:dyDescent="0.2">
      <c r="A17" s="37" t="s">
        <v>52</v>
      </c>
      <c r="B17" t="s">
        <v>272</v>
      </c>
    </row>
    <row r="18" spans="1:2" x14ac:dyDescent="0.2">
      <c r="A18" s="37" t="s">
        <v>53</v>
      </c>
      <c r="B18" s="15" t="s">
        <v>115</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48"/>
  <sheetViews>
    <sheetView showZeros="0" tabSelected="1" topLeftCell="A8" zoomScaleNormal="100" workbookViewId="0">
      <selection activeCell="B11" sqref="B11:C48"/>
    </sheetView>
  </sheetViews>
  <sheetFormatPr defaultRowHeight="12.75" x14ac:dyDescent="0.2"/>
  <cols>
    <col min="1" max="2" width="13.5703125" style="26" customWidth="1"/>
    <col min="3" max="42" width="13.5703125" customWidth="1"/>
    <col min="43" max="44" width="10.7109375" customWidth="1"/>
  </cols>
  <sheetData>
    <row r="1" spans="1:47" s="1" customFormat="1" ht="18" x14ac:dyDescent="0.25">
      <c r="A1" s="18" t="s">
        <v>328</v>
      </c>
      <c r="B1" s="18"/>
    </row>
    <row r="2" spans="1:47" s="1" customFormat="1" ht="18" x14ac:dyDescent="0.25">
      <c r="A2" s="19"/>
      <c r="B2" s="19"/>
      <c r="C2" s="21"/>
      <c r="D2" s="21"/>
      <c r="E2" s="21"/>
      <c r="F2" s="21"/>
      <c r="G2" s="21"/>
      <c r="H2" s="21"/>
      <c r="I2" s="21"/>
      <c r="J2" s="21"/>
      <c r="K2" s="21"/>
      <c r="L2" s="21"/>
      <c r="M2" s="21"/>
      <c r="N2" s="21"/>
      <c r="O2" s="21"/>
      <c r="P2" s="21"/>
    </row>
    <row r="3" spans="1:47" s="1" customFormat="1" ht="18" x14ac:dyDescent="0.25">
      <c r="A3" s="20" t="s">
        <v>302</v>
      </c>
      <c r="B3" s="20"/>
    </row>
    <row r="4" spans="1:47" s="1" customFormat="1" ht="18" x14ac:dyDescent="0.25">
      <c r="A4" s="3"/>
      <c r="B4" s="3"/>
      <c r="C4" s="4"/>
      <c r="D4" s="4"/>
      <c r="E4" s="4"/>
      <c r="F4" s="4"/>
      <c r="G4" s="4"/>
      <c r="H4" s="4"/>
      <c r="I4" s="4"/>
      <c r="J4" s="4"/>
      <c r="K4" s="4"/>
      <c r="L4" s="4"/>
      <c r="M4" s="4"/>
      <c r="N4" s="4"/>
      <c r="O4" s="4"/>
      <c r="P4" s="4"/>
      <c r="Q4" s="4"/>
      <c r="R4" s="4"/>
      <c r="S4" s="4"/>
      <c r="T4" s="4"/>
      <c r="U4" s="4"/>
      <c r="V4" s="4"/>
      <c r="W4" s="4"/>
      <c r="X4" s="4"/>
      <c r="Y4" s="4"/>
      <c r="Z4" s="4"/>
      <c r="AA4" s="4"/>
      <c r="AB4" s="4"/>
      <c r="AC4" s="4"/>
      <c r="AJ4" s="4"/>
      <c r="AK4" s="4"/>
      <c r="AL4" s="4"/>
      <c r="AM4" s="4"/>
      <c r="AN4" s="4"/>
      <c r="AO4" s="4"/>
      <c r="AP4" s="4"/>
      <c r="AQ4" s="4"/>
      <c r="AR4" s="4"/>
      <c r="AS4" s="4"/>
      <c r="AU4" s="4"/>
    </row>
    <row r="5" spans="1:47" s="22" customFormat="1" ht="114.75" x14ac:dyDescent="0.2">
      <c r="A5" s="3" t="s">
        <v>5</v>
      </c>
      <c r="B5" s="119" t="s">
        <v>323</v>
      </c>
      <c r="C5" s="4" t="s">
        <v>11</v>
      </c>
      <c r="D5" s="4" t="s">
        <v>6</v>
      </c>
      <c r="E5" s="4" t="s">
        <v>7</v>
      </c>
      <c r="F5" s="122" t="s">
        <v>334</v>
      </c>
      <c r="G5" s="122" t="s">
        <v>330</v>
      </c>
      <c r="H5" s="122" t="s">
        <v>356</v>
      </c>
      <c r="I5" s="122" t="s">
        <v>332</v>
      </c>
      <c r="J5" s="4" t="s">
        <v>12</v>
      </c>
      <c r="K5" s="4" t="s">
        <v>13</v>
      </c>
      <c r="L5" s="5" t="s">
        <v>342</v>
      </c>
      <c r="M5" s="5" t="s">
        <v>341</v>
      </c>
      <c r="N5" s="5" t="s">
        <v>340</v>
      </c>
      <c r="O5" s="4" t="s">
        <v>1</v>
      </c>
      <c r="P5" s="4" t="s">
        <v>2</v>
      </c>
      <c r="Q5" s="4" t="s">
        <v>14</v>
      </c>
      <c r="R5" s="4" t="s">
        <v>0</v>
      </c>
      <c r="S5" s="4" t="s">
        <v>19</v>
      </c>
      <c r="T5" s="4" t="s">
        <v>15</v>
      </c>
      <c r="U5" s="4" t="s">
        <v>22</v>
      </c>
      <c r="V5" s="4" t="s">
        <v>16</v>
      </c>
      <c r="W5" s="4" t="s">
        <v>23</v>
      </c>
      <c r="X5" s="4" t="s">
        <v>20</v>
      </c>
      <c r="Y5" s="4" t="s">
        <v>21</v>
      </c>
      <c r="Z5" s="4" t="s">
        <v>92</v>
      </c>
      <c r="AA5" s="4" t="s">
        <v>17</v>
      </c>
      <c r="AB5" s="4" t="s">
        <v>18</v>
      </c>
      <c r="AC5" s="4" t="s">
        <v>8</v>
      </c>
      <c r="AD5" s="4" t="s">
        <v>107</v>
      </c>
      <c r="AE5" s="4" t="s">
        <v>233</v>
      </c>
      <c r="AF5" s="4" t="s">
        <v>284</v>
      </c>
      <c r="AG5" s="4" t="s">
        <v>108</v>
      </c>
      <c r="AH5" s="114" t="s">
        <v>296</v>
      </c>
      <c r="AI5" s="4" t="s">
        <v>322</v>
      </c>
      <c r="AJ5" s="4" t="s">
        <v>311</v>
      </c>
      <c r="AK5" s="4" t="s">
        <v>312</v>
      </c>
      <c r="AL5" s="4" t="s">
        <v>313</v>
      </c>
      <c r="AM5" s="4" t="s">
        <v>314</v>
      </c>
      <c r="AN5" s="4" t="s">
        <v>309</v>
      </c>
      <c r="AO5" s="4" t="s">
        <v>310</v>
      </c>
      <c r="AP5" s="4"/>
    </row>
    <row r="6" spans="1:47" s="23" customFormat="1" x14ac:dyDescent="0.2">
      <c r="A6" s="23" t="s">
        <v>327</v>
      </c>
      <c r="B6" s="120" t="s">
        <v>324</v>
      </c>
      <c r="C6" s="23" t="s">
        <v>25</v>
      </c>
      <c r="D6" s="23" t="s">
        <v>67</v>
      </c>
      <c r="E6" s="23" t="s">
        <v>26</v>
      </c>
      <c r="F6" s="23" t="s">
        <v>336</v>
      </c>
      <c r="G6" s="23" t="s">
        <v>337</v>
      </c>
      <c r="H6" s="23" t="s">
        <v>338</v>
      </c>
      <c r="I6" s="23" t="s">
        <v>339</v>
      </c>
      <c r="J6" s="23" t="s">
        <v>28</v>
      </c>
      <c r="K6" s="23" t="s">
        <v>29</v>
      </c>
      <c r="L6" s="23" t="s">
        <v>30</v>
      </c>
      <c r="M6" s="23" t="s">
        <v>31</v>
      </c>
      <c r="N6" s="23" t="s">
        <v>32</v>
      </c>
      <c r="O6" s="23" t="s">
        <v>33</v>
      </c>
      <c r="P6" s="23" t="s">
        <v>34</v>
      </c>
      <c r="Q6" s="23" t="s">
        <v>35</v>
      </c>
      <c r="R6" s="23" t="s">
        <v>36</v>
      </c>
      <c r="S6" s="23" t="s">
        <v>37</v>
      </c>
      <c r="T6" s="23" t="s">
        <v>333</v>
      </c>
      <c r="U6" s="23" t="s">
        <v>39</v>
      </c>
      <c r="V6" s="23" t="s">
        <v>40</v>
      </c>
      <c r="W6" s="23" t="s">
        <v>344</v>
      </c>
      <c r="X6" s="23" t="s">
        <v>41</v>
      </c>
      <c r="Y6" s="23" t="s">
        <v>42</v>
      </c>
      <c r="Z6" s="23" t="s">
        <v>43</v>
      </c>
      <c r="AA6" s="23" t="s">
        <v>44</v>
      </c>
      <c r="AB6" s="23" t="s">
        <v>345</v>
      </c>
      <c r="AC6" s="23" t="s">
        <v>94</v>
      </c>
      <c r="AD6" s="23" t="s">
        <v>95</v>
      </c>
      <c r="AE6" s="23" t="s">
        <v>133</v>
      </c>
      <c r="AF6" s="23" t="s">
        <v>134</v>
      </c>
      <c r="AG6" s="23" t="s">
        <v>135</v>
      </c>
      <c r="AH6" s="23" t="s">
        <v>136</v>
      </c>
      <c r="AI6" s="23" t="s">
        <v>137</v>
      </c>
      <c r="AJ6" s="23" t="s">
        <v>138</v>
      </c>
      <c r="AK6" s="23" t="s">
        <v>346</v>
      </c>
      <c r="AL6" s="23" t="s">
        <v>139</v>
      </c>
      <c r="AM6" s="23" t="s">
        <v>347</v>
      </c>
      <c r="AN6" s="23" t="s">
        <v>140</v>
      </c>
      <c r="AO6" s="23" t="s">
        <v>348</v>
      </c>
    </row>
    <row r="7" spans="1:47" x14ac:dyDescent="0.2">
      <c r="A7" s="6"/>
      <c r="B7" s="6"/>
      <c r="J7" t="str">
        <f>CONCATENATE(F7,"-",G7,"-",H7,"-",I7)</f>
        <v>---</v>
      </c>
      <c r="P7" s="7"/>
      <c r="Q7" s="8">
        <f>VALUE(ROUNDUP(MONTH(P7)/12*4,0)*3&amp;"/"&amp;YEAR(P7))</f>
        <v>61</v>
      </c>
      <c r="T7" s="9"/>
      <c r="U7" s="24"/>
      <c r="V7" s="25"/>
      <c r="W7" s="25" t="e">
        <f>V7/U7</f>
        <v>#DIV/0!</v>
      </c>
      <c r="X7" s="25"/>
      <c r="Y7" s="25"/>
      <c r="Z7" s="25"/>
      <c r="AA7" s="25">
        <f>V7-X7-Y7+Z7</f>
        <v>0</v>
      </c>
      <c r="AB7" s="25" t="e">
        <f>AA7/U7</f>
        <v>#DIV/0!</v>
      </c>
      <c r="AG7" s="25"/>
      <c r="AJ7" s="25"/>
      <c r="AK7" s="25" t="e">
        <f>AJ7/U7</f>
        <v>#DIV/0!</v>
      </c>
      <c r="AL7" s="25"/>
      <c r="AM7" s="25" t="e">
        <f>AL7/U7</f>
        <v>#DIV/0!</v>
      </c>
      <c r="AN7" s="25"/>
      <c r="AO7" s="25" t="e">
        <f>AN7/U7</f>
        <v>#DIV/0!</v>
      </c>
    </row>
    <row r="8" spans="1:47" x14ac:dyDescent="0.2">
      <c r="A8" s="3"/>
      <c r="B8" s="3"/>
      <c r="C8" s="4"/>
      <c r="D8" s="4"/>
      <c r="E8" s="4"/>
      <c r="I8" s="5"/>
      <c r="J8" s="5"/>
      <c r="K8" s="4"/>
      <c r="L8" s="4"/>
      <c r="M8" s="4"/>
      <c r="N8" s="4"/>
      <c r="O8" s="4"/>
      <c r="P8" s="4"/>
      <c r="Q8" s="4"/>
      <c r="R8" s="4"/>
      <c r="S8" s="4"/>
      <c r="T8" s="4"/>
      <c r="U8" s="4"/>
      <c r="V8" s="4"/>
      <c r="W8" s="4"/>
      <c r="X8" s="4"/>
      <c r="Y8" s="4"/>
      <c r="AC8" s="4"/>
      <c r="AD8" s="4"/>
      <c r="AJ8" s="4"/>
      <c r="AK8" s="4"/>
      <c r="AL8" s="4"/>
      <c r="AM8" s="4"/>
      <c r="AN8" s="4"/>
      <c r="AO8" s="4"/>
      <c r="AP8" s="4"/>
    </row>
    <row r="9" spans="1:47" x14ac:dyDescent="0.2">
      <c r="A9" s="6"/>
      <c r="B9" s="6"/>
      <c r="F9" s="2"/>
      <c r="G9" s="2"/>
      <c r="H9" s="2"/>
      <c r="R9" s="7"/>
      <c r="S9" s="8"/>
      <c r="V9" s="9"/>
      <c r="W9" s="10"/>
      <c r="X9" s="11"/>
      <c r="Y9" s="11"/>
      <c r="Z9" s="11"/>
      <c r="AA9" s="11"/>
      <c r="AB9" s="11"/>
      <c r="AC9" s="11">
        <f>X9-Z9-AA9+AB9</f>
        <v>0</v>
      </c>
      <c r="AD9" s="11"/>
      <c r="AE9" s="2"/>
      <c r="AF9" s="2"/>
      <c r="AG9" s="2"/>
      <c r="AH9" s="2"/>
      <c r="AJ9" s="11"/>
      <c r="AK9" s="11"/>
      <c r="AL9" s="11"/>
      <c r="AM9" s="11"/>
      <c r="AN9" s="11"/>
      <c r="AO9" s="11"/>
      <c r="AP9" s="11"/>
    </row>
    <row r="10" spans="1:47" x14ac:dyDescent="0.2">
      <c r="A10" s="6"/>
      <c r="B10" s="6"/>
      <c r="R10" s="7"/>
      <c r="S10" s="8"/>
    </row>
    <row r="11" spans="1:47" x14ac:dyDescent="0.2">
      <c r="A11" s="12" t="s">
        <v>45</v>
      </c>
      <c r="B11" s="116" t="s">
        <v>273</v>
      </c>
      <c r="C11" s="13"/>
      <c r="D11" s="13"/>
      <c r="E11" s="13"/>
      <c r="F11" s="13"/>
      <c r="G11" s="13"/>
      <c r="H11" s="13"/>
      <c r="I11" s="2"/>
    </row>
    <row r="12" spans="1:47" x14ac:dyDescent="0.2">
      <c r="A12" s="121" t="s">
        <v>326</v>
      </c>
      <c r="B12" s="116" t="s">
        <v>325</v>
      </c>
      <c r="C12" s="13"/>
      <c r="D12" s="13"/>
      <c r="E12" s="13"/>
      <c r="F12" s="13"/>
      <c r="G12" s="13"/>
      <c r="H12" s="13"/>
      <c r="I12" s="2"/>
    </row>
    <row r="13" spans="1:47" x14ac:dyDescent="0.2">
      <c r="A13" s="12" t="s">
        <v>46</v>
      </c>
      <c r="B13" s="116" t="s">
        <v>274</v>
      </c>
      <c r="C13" s="13"/>
      <c r="D13" s="13"/>
      <c r="E13" s="13"/>
      <c r="F13" s="13"/>
      <c r="G13" s="13"/>
      <c r="H13" s="13"/>
      <c r="I13" s="2"/>
    </row>
    <row r="14" spans="1:47" x14ac:dyDescent="0.2">
      <c r="A14" s="12" t="s">
        <v>76</v>
      </c>
      <c r="B14" t="s">
        <v>275</v>
      </c>
      <c r="C14" s="13"/>
      <c r="D14" s="13"/>
      <c r="E14" s="13"/>
      <c r="F14" s="13"/>
      <c r="G14" s="13"/>
      <c r="H14" s="13"/>
      <c r="I14" s="2"/>
    </row>
    <row r="15" spans="1:47" x14ac:dyDescent="0.2">
      <c r="A15" s="12" t="s">
        <v>47</v>
      </c>
      <c r="B15" t="s">
        <v>96</v>
      </c>
      <c r="C15" s="13"/>
      <c r="D15" s="13"/>
      <c r="E15" s="13"/>
      <c r="F15" s="13"/>
      <c r="G15" s="13"/>
      <c r="H15" s="13"/>
      <c r="I15" s="2"/>
    </row>
    <row r="16" spans="1:47" x14ac:dyDescent="0.2">
      <c r="A16" s="121" t="s">
        <v>335</v>
      </c>
      <c r="B16" s="116" t="s">
        <v>276</v>
      </c>
      <c r="C16" s="13"/>
      <c r="D16" s="13"/>
      <c r="E16" s="13"/>
      <c r="F16" s="13"/>
      <c r="G16" s="13"/>
      <c r="H16" s="13"/>
      <c r="I16" s="2"/>
    </row>
    <row r="17" spans="1:41" s="17" customFormat="1" x14ac:dyDescent="0.2">
      <c r="A17" s="14" t="s">
        <v>49</v>
      </c>
      <c r="B17" s="116" t="s">
        <v>277</v>
      </c>
      <c r="C17" s="13"/>
      <c r="D17" s="13"/>
      <c r="E17" s="13"/>
      <c r="F17" s="13"/>
      <c r="G17" s="13"/>
      <c r="H17" s="13"/>
      <c r="I17" s="2"/>
      <c r="J17"/>
      <c r="K17"/>
      <c r="L17"/>
      <c r="M17"/>
      <c r="N17"/>
      <c r="O17"/>
      <c r="P17"/>
      <c r="Q17"/>
      <c r="R17"/>
      <c r="S17"/>
      <c r="T17"/>
      <c r="U17"/>
      <c r="V17"/>
      <c r="W17"/>
      <c r="X17"/>
      <c r="Y17"/>
      <c r="Z17"/>
      <c r="AA17"/>
      <c r="AB17"/>
      <c r="AC17"/>
      <c r="AD17"/>
      <c r="AE17"/>
      <c r="AF17"/>
      <c r="AG17"/>
      <c r="AI17"/>
      <c r="AJ17"/>
      <c r="AK17"/>
      <c r="AL17"/>
      <c r="AM17"/>
      <c r="AN17"/>
      <c r="AO17"/>
    </row>
    <row r="18" spans="1:41" s="17" customFormat="1" x14ac:dyDescent="0.2">
      <c r="A18" s="14" t="s">
        <v>50</v>
      </c>
      <c r="B18" s="13" t="s">
        <v>97</v>
      </c>
      <c r="C18" s="15"/>
      <c r="D18" s="15"/>
      <c r="E18" s="15"/>
      <c r="F18" s="15"/>
      <c r="G18" s="15"/>
      <c r="H18" s="15"/>
      <c r="I18" s="16"/>
    </row>
    <row r="19" spans="1:41" s="17" customFormat="1" x14ac:dyDescent="0.2">
      <c r="A19" s="115" t="s">
        <v>51</v>
      </c>
      <c r="B19" s="102" t="s">
        <v>359</v>
      </c>
    </row>
    <row r="20" spans="1:41" s="17" customFormat="1" x14ac:dyDescent="0.2">
      <c r="A20" s="14" t="s">
        <v>52</v>
      </c>
      <c r="B20" s="102" t="s">
        <v>357</v>
      </c>
    </row>
    <row r="21" spans="1:41" s="17" customFormat="1" x14ac:dyDescent="0.2">
      <c r="A21" s="14" t="s">
        <v>53</v>
      </c>
      <c r="B21" s="102" t="s">
        <v>358</v>
      </c>
    </row>
    <row r="22" spans="1:41" s="17" customFormat="1" x14ac:dyDescent="0.2">
      <c r="A22" s="14" t="s">
        <v>54</v>
      </c>
      <c r="B22" s="102" t="s">
        <v>232</v>
      </c>
      <c r="C22" s="15"/>
      <c r="D22" s="15"/>
      <c r="E22" s="15"/>
      <c r="F22" s="15"/>
      <c r="G22" s="15"/>
      <c r="H22" s="15"/>
    </row>
    <row r="23" spans="1:41" s="17" customFormat="1" x14ac:dyDescent="0.2">
      <c r="A23" s="14" t="s">
        <v>55</v>
      </c>
      <c r="B23" s="15" t="s">
        <v>98</v>
      </c>
      <c r="C23" s="15"/>
      <c r="D23" s="15"/>
      <c r="E23" s="15"/>
      <c r="F23" s="15"/>
      <c r="G23" s="15"/>
      <c r="H23" s="15"/>
    </row>
    <row r="24" spans="1:41" s="17" customFormat="1" x14ac:dyDescent="0.2">
      <c r="A24" s="14" t="s">
        <v>56</v>
      </c>
      <c r="B24" s="102" t="s">
        <v>278</v>
      </c>
      <c r="C24" s="15"/>
      <c r="D24" s="15"/>
      <c r="E24" s="15"/>
      <c r="F24" s="15"/>
      <c r="G24" s="15"/>
      <c r="H24" s="15"/>
    </row>
    <row r="25" spans="1:41" s="17" customFormat="1" x14ac:dyDescent="0.2">
      <c r="A25" s="14" t="s">
        <v>57</v>
      </c>
      <c r="B25" s="15" t="s">
        <v>156</v>
      </c>
      <c r="C25" s="15"/>
      <c r="D25" s="15"/>
      <c r="E25" s="15"/>
      <c r="F25" s="15"/>
      <c r="G25" s="15"/>
      <c r="H25" s="15"/>
    </row>
    <row r="26" spans="1:41" s="17" customFormat="1" x14ac:dyDescent="0.2">
      <c r="A26" s="14" t="s">
        <v>58</v>
      </c>
      <c r="B26" s="102" t="s">
        <v>279</v>
      </c>
      <c r="C26" s="15"/>
      <c r="D26" s="15"/>
      <c r="E26" s="15"/>
      <c r="F26" s="15"/>
      <c r="G26" s="15"/>
      <c r="H26" s="15"/>
    </row>
    <row r="27" spans="1:41" s="17" customFormat="1" x14ac:dyDescent="0.2">
      <c r="A27" s="115" t="s">
        <v>60</v>
      </c>
      <c r="B27" s="102" t="s">
        <v>280</v>
      </c>
      <c r="C27" s="15"/>
      <c r="D27" s="15"/>
      <c r="E27" s="15"/>
      <c r="F27" s="15"/>
      <c r="G27" s="15"/>
      <c r="H27" s="15"/>
    </row>
    <row r="28" spans="1:41" s="17" customFormat="1" x14ac:dyDescent="0.2">
      <c r="A28" s="115" t="s">
        <v>61</v>
      </c>
      <c r="B28" s="102" t="s">
        <v>271</v>
      </c>
      <c r="C28" s="15"/>
      <c r="D28" s="15"/>
      <c r="E28" s="15"/>
      <c r="F28" s="15"/>
      <c r="G28" s="15"/>
      <c r="H28" s="15"/>
    </row>
    <row r="29" spans="1:41" s="17" customFormat="1" x14ac:dyDescent="0.2">
      <c r="A29" s="115" t="s">
        <v>62</v>
      </c>
      <c r="B29" s="102" t="s">
        <v>281</v>
      </c>
      <c r="C29" s="15"/>
      <c r="D29" s="15"/>
      <c r="E29" s="15"/>
      <c r="F29" s="15"/>
      <c r="G29" s="15"/>
      <c r="H29" s="15"/>
    </row>
    <row r="30" spans="1:41" s="17" customFormat="1" x14ac:dyDescent="0.2">
      <c r="A30" s="115" t="s">
        <v>349</v>
      </c>
      <c r="B30" s="102" t="s">
        <v>282</v>
      </c>
      <c r="C30" s="15"/>
      <c r="D30" s="15"/>
      <c r="E30" s="15"/>
      <c r="F30" s="15"/>
      <c r="G30" s="15"/>
      <c r="H30" s="15"/>
    </row>
    <row r="31" spans="1:41" s="17" customFormat="1" x14ac:dyDescent="0.2">
      <c r="A31" s="115" t="s">
        <v>63</v>
      </c>
      <c r="B31" s="102" t="s">
        <v>283</v>
      </c>
      <c r="C31" s="15"/>
      <c r="D31" s="15"/>
      <c r="E31" s="15"/>
      <c r="F31" s="15"/>
      <c r="G31" s="15"/>
      <c r="H31" s="15"/>
    </row>
    <row r="32" spans="1:41" s="17" customFormat="1" x14ac:dyDescent="0.2">
      <c r="A32" s="115" t="s">
        <v>64</v>
      </c>
      <c r="B32" s="15" t="s">
        <v>99</v>
      </c>
      <c r="C32" s="15"/>
      <c r="D32" s="15"/>
      <c r="E32" s="15"/>
      <c r="F32" s="15"/>
      <c r="G32" s="15"/>
      <c r="H32" s="15"/>
    </row>
    <row r="33" spans="1:41" s="17" customFormat="1" x14ac:dyDescent="0.2">
      <c r="A33" s="115" t="s">
        <v>65</v>
      </c>
      <c r="B33" s="15" t="s">
        <v>100</v>
      </c>
      <c r="C33" s="15"/>
      <c r="D33" s="15"/>
      <c r="E33" s="15"/>
      <c r="F33" s="15"/>
      <c r="G33" s="15"/>
      <c r="H33" s="15"/>
    </row>
    <row r="34" spans="1:41" s="17" customFormat="1" x14ac:dyDescent="0.2">
      <c r="A34" s="115" t="s">
        <v>66</v>
      </c>
      <c r="B34" s="15" t="s">
        <v>59</v>
      </c>
      <c r="C34" s="15"/>
      <c r="D34" s="15"/>
      <c r="E34" s="15"/>
      <c r="F34" s="15"/>
      <c r="G34" s="15"/>
      <c r="H34" s="15"/>
    </row>
    <row r="35" spans="1:41" s="17" customFormat="1" x14ac:dyDescent="0.2">
      <c r="A35" s="115" t="s">
        <v>350</v>
      </c>
      <c r="B35" s="15" t="s">
        <v>101</v>
      </c>
      <c r="C35" s="15"/>
      <c r="D35" s="15"/>
      <c r="E35" s="15"/>
      <c r="F35" s="15"/>
      <c r="G35" s="15"/>
      <c r="H35" s="15"/>
    </row>
    <row r="36" spans="1:41" s="17" customFormat="1" x14ac:dyDescent="0.2">
      <c r="A36" s="115" t="s">
        <v>102</v>
      </c>
      <c r="B36" s="15" t="s">
        <v>105</v>
      </c>
      <c r="C36" s="15"/>
      <c r="D36" s="15"/>
      <c r="E36" s="15"/>
      <c r="F36" s="15"/>
      <c r="G36" s="15"/>
      <c r="H36" s="15"/>
    </row>
    <row r="37" spans="1:41" s="17" customFormat="1" x14ac:dyDescent="0.2">
      <c r="A37" s="115" t="s">
        <v>103</v>
      </c>
      <c r="B37" s="15" t="s">
        <v>106</v>
      </c>
      <c r="C37" s="15"/>
      <c r="D37" s="15"/>
      <c r="E37" s="15"/>
      <c r="F37" s="15"/>
      <c r="G37" s="15"/>
      <c r="H37" s="15"/>
    </row>
    <row r="38" spans="1:41" s="17" customFormat="1" x14ac:dyDescent="0.2">
      <c r="A38" s="115" t="s">
        <v>160</v>
      </c>
      <c r="B38" s="102" t="s">
        <v>286</v>
      </c>
      <c r="C38" s="15"/>
      <c r="D38" s="15"/>
      <c r="E38" s="15"/>
      <c r="F38" s="15"/>
      <c r="G38" s="15"/>
      <c r="H38" s="15"/>
    </row>
    <row r="39" spans="1:41" s="17" customFormat="1" x14ac:dyDescent="0.2">
      <c r="A39" s="115" t="s">
        <v>161</v>
      </c>
      <c r="B39" s="101" t="s">
        <v>285</v>
      </c>
      <c r="C39" s="15"/>
      <c r="D39" s="15"/>
      <c r="E39" s="15"/>
      <c r="F39" s="15"/>
      <c r="G39" s="15"/>
      <c r="H39" s="15"/>
    </row>
    <row r="40" spans="1:41" s="17" customFormat="1" x14ac:dyDescent="0.2">
      <c r="A40" s="115" t="s">
        <v>162</v>
      </c>
      <c r="B40" s="102" t="s">
        <v>244</v>
      </c>
      <c r="C40" s="15"/>
      <c r="D40" s="15"/>
      <c r="E40" s="15"/>
      <c r="F40" s="15"/>
      <c r="G40" s="15"/>
      <c r="H40" s="15"/>
    </row>
    <row r="41" spans="1:41" s="17" customFormat="1" x14ac:dyDescent="0.2">
      <c r="A41" s="115" t="s">
        <v>165</v>
      </c>
      <c r="B41" s="101" t="s">
        <v>287</v>
      </c>
      <c r="C41" s="15"/>
      <c r="D41" s="15"/>
      <c r="E41" s="15"/>
      <c r="F41" s="15"/>
      <c r="G41" s="15"/>
      <c r="H41" s="15"/>
    </row>
    <row r="42" spans="1:41" s="17" customFormat="1" x14ac:dyDescent="0.2">
      <c r="A42" s="115" t="s">
        <v>166</v>
      </c>
      <c r="B42" s="116" t="s">
        <v>321</v>
      </c>
    </row>
    <row r="43" spans="1:41" x14ac:dyDescent="0.2">
      <c r="A43" s="115" t="s">
        <v>167</v>
      </c>
      <c r="B43" s="102" t="s">
        <v>315</v>
      </c>
      <c r="C43" s="15"/>
      <c r="D43" s="15"/>
      <c r="E43" s="15"/>
      <c r="F43" s="15"/>
      <c r="G43" s="15"/>
      <c r="H43" s="15"/>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I43" s="17"/>
      <c r="AJ43" s="17"/>
      <c r="AK43" s="17"/>
      <c r="AL43" s="17"/>
      <c r="AM43" s="17"/>
      <c r="AN43" s="17"/>
      <c r="AO43" s="17"/>
    </row>
    <row r="44" spans="1:41" x14ac:dyDescent="0.2">
      <c r="A44" s="115" t="s">
        <v>351</v>
      </c>
      <c r="B44" s="102" t="s">
        <v>318</v>
      </c>
      <c r="C44" s="13"/>
      <c r="D44" s="13"/>
      <c r="E44" s="15"/>
      <c r="F44" s="15"/>
      <c r="G44" s="15"/>
      <c r="H44" s="15"/>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I44" s="17"/>
      <c r="AJ44" s="17"/>
      <c r="AK44" s="17"/>
      <c r="AL44" s="17"/>
      <c r="AM44" s="17"/>
      <c r="AN44" s="17"/>
      <c r="AO44" s="17"/>
    </row>
    <row r="45" spans="1:41" x14ac:dyDescent="0.2">
      <c r="A45" s="115" t="s">
        <v>168</v>
      </c>
      <c r="B45" s="102" t="s">
        <v>316</v>
      </c>
      <c r="C45" s="15"/>
      <c r="D45" s="15"/>
      <c r="E45" s="15"/>
      <c r="F45" s="15"/>
      <c r="G45" s="15"/>
      <c r="H45" s="15"/>
    </row>
    <row r="46" spans="1:41" x14ac:dyDescent="0.2">
      <c r="A46" s="115" t="s">
        <v>352</v>
      </c>
      <c r="B46" s="102" t="s">
        <v>319</v>
      </c>
      <c r="C46" s="15"/>
      <c r="D46" s="15"/>
      <c r="E46" s="15"/>
      <c r="F46" s="15"/>
      <c r="G46" s="15"/>
      <c r="H46" s="15"/>
    </row>
    <row r="47" spans="1:41" x14ac:dyDescent="0.2">
      <c r="A47" s="115" t="s">
        <v>169</v>
      </c>
      <c r="B47" s="102" t="s">
        <v>317</v>
      </c>
      <c r="C47" s="15"/>
      <c r="D47" s="15"/>
      <c r="E47" s="15"/>
      <c r="F47" s="15"/>
      <c r="G47" s="15"/>
      <c r="H47" s="15"/>
    </row>
    <row r="48" spans="1:41" x14ac:dyDescent="0.2">
      <c r="A48" s="115" t="s">
        <v>353</v>
      </c>
      <c r="B48" s="102" t="s">
        <v>320</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workbookViewId="0"/>
  </sheetViews>
  <sheetFormatPr defaultRowHeight="12.75" x14ac:dyDescent="0.2"/>
  <cols>
    <col min="1" max="3" width="23.5703125" customWidth="1"/>
    <col min="4" max="4" width="28" customWidth="1"/>
    <col min="5" max="7" width="23.5703125" customWidth="1"/>
  </cols>
  <sheetData>
    <row r="1" spans="1:7" ht="18" x14ac:dyDescent="0.25">
      <c r="A1" s="18" t="s">
        <v>328</v>
      </c>
      <c r="B1" s="18"/>
      <c r="C1" s="18"/>
      <c r="D1" s="18"/>
    </row>
    <row r="2" spans="1:7" ht="18" x14ac:dyDescent="0.25">
      <c r="A2" s="19"/>
      <c r="B2" s="19"/>
      <c r="C2" s="19"/>
      <c r="D2" s="19"/>
    </row>
    <row r="3" spans="1:7" ht="18" x14ac:dyDescent="0.25">
      <c r="A3" s="20" t="s">
        <v>300</v>
      </c>
      <c r="B3" s="20"/>
      <c r="C3" s="20"/>
      <c r="D3" s="20"/>
    </row>
    <row r="5" spans="1:7" x14ac:dyDescent="0.2">
      <c r="A5" s="27"/>
      <c r="B5" s="27"/>
      <c r="C5" s="27"/>
      <c r="D5" s="27"/>
      <c r="E5" s="27"/>
      <c r="F5" s="27"/>
    </row>
    <row r="6" spans="1:7" ht="28.5" customHeight="1" x14ac:dyDescent="0.2">
      <c r="A6" s="28" t="s">
        <v>70</v>
      </c>
      <c r="B6" s="28" t="s">
        <v>71</v>
      </c>
      <c r="C6" s="28" t="s">
        <v>72</v>
      </c>
      <c r="D6" s="28" t="s">
        <v>93</v>
      </c>
      <c r="E6" s="28" t="s">
        <v>73</v>
      </c>
      <c r="F6" s="28" t="s">
        <v>74</v>
      </c>
      <c r="G6" s="29"/>
    </row>
    <row r="7" spans="1:7" x14ac:dyDescent="0.2">
      <c r="A7" s="23" t="s">
        <v>24</v>
      </c>
      <c r="B7" s="23" t="s">
        <v>25</v>
      </c>
      <c r="C7" s="23" t="s">
        <v>67</v>
      </c>
      <c r="D7" s="23" t="s">
        <v>26</v>
      </c>
      <c r="E7" s="23" t="s">
        <v>27</v>
      </c>
      <c r="F7" s="23" t="s">
        <v>28</v>
      </c>
    </row>
    <row r="8" spans="1:7" x14ac:dyDescent="0.2">
      <c r="C8" t="s">
        <v>75</v>
      </c>
    </row>
    <row r="10" spans="1:7" x14ac:dyDescent="0.2">
      <c r="A10" s="12" t="s">
        <v>45</v>
      </c>
      <c r="B10" s="116" t="s">
        <v>288</v>
      </c>
      <c r="C10" s="13"/>
      <c r="D10" s="13"/>
    </row>
    <row r="11" spans="1:7" x14ac:dyDescent="0.2">
      <c r="A11" s="14" t="s">
        <v>46</v>
      </c>
      <c r="B11" s="102" t="s">
        <v>289</v>
      </c>
      <c r="C11" s="15"/>
      <c r="D11" s="15"/>
    </row>
    <row r="12" spans="1:7" x14ac:dyDescent="0.2">
      <c r="A12" s="14" t="s">
        <v>76</v>
      </c>
      <c r="B12" t="s">
        <v>307</v>
      </c>
      <c r="C12" s="15"/>
      <c r="D12" s="15"/>
    </row>
    <row r="13" spans="1:7" x14ac:dyDescent="0.2">
      <c r="A13" s="14" t="s">
        <v>47</v>
      </c>
      <c r="B13" t="s">
        <v>306</v>
      </c>
      <c r="C13" s="15"/>
      <c r="D13" s="15"/>
    </row>
    <row r="14" spans="1:7" x14ac:dyDescent="0.2">
      <c r="A14" s="14" t="s">
        <v>48</v>
      </c>
      <c r="B14" s="102" t="s">
        <v>290</v>
      </c>
    </row>
    <row r="15" spans="1:7" x14ac:dyDescent="0.2">
      <c r="A15" s="14" t="s">
        <v>49</v>
      </c>
      <c r="B15" s="102" t="s">
        <v>291</v>
      </c>
      <c r="C15" s="27"/>
      <c r="D15" s="27"/>
      <c r="E15" s="27"/>
      <c r="F15" s="27"/>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
  <sheetViews>
    <sheetView workbookViewId="0"/>
  </sheetViews>
  <sheetFormatPr defaultColWidth="9" defaultRowHeight="12.75" x14ac:dyDescent="0.2"/>
  <cols>
    <col min="1" max="3" width="24.85546875" style="30" customWidth="1"/>
    <col min="4" max="4" width="12.5703125" style="30" customWidth="1"/>
    <col min="5" max="16384" width="9" style="30"/>
  </cols>
  <sheetData>
    <row r="1" spans="1:4" ht="18" x14ac:dyDescent="0.25">
      <c r="A1" s="18" t="s">
        <v>328</v>
      </c>
    </row>
    <row r="2" spans="1:4" ht="18" x14ac:dyDescent="0.25">
      <c r="A2" s="31"/>
    </row>
    <row r="3" spans="1:4" ht="18" x14ac:dyDescent="0.25">
      <c r="A3" s="20" t="s">
        <v>303</v>
      </c>
    </row>
    <row r="6" spans="1:4" ht="25.5" x14ac:dyDescent="0.2">
      <c r="A6" s="32"/>
      <c r="B6" s="32" t="s">
        <v>77</v>
      </c>
      <c r="C6" s="32" t="s">
        <v>78</v>
      </c>
    </row>
    <row r="7" spans="1:4" ht="38.25" x14ac:dyDescent="0.2">
      <c r="A7" s="33" t="s">
        <v>79</v>
      </c>
      <c r="B7" s="34"/>
      <c r="C7" s="117" t="s">
        <v>292</v>
      </c>
      <c r="D7" s="39"/>
    </row>
    <row r="8" spans="1:4" ht="63.75" x14ac:dyDescent="0.2">
      <c r="A8" s="33" t="s">
        <v>80</v>
      </c>
      <c r="B8" s="34">
        <f>SUMIF('C-3 SG&amp;A listing'!C:C,"No",'C-3 SG&amp;A listing'!F:F)</f>
        <v>0</v>
      </c>
      <c r="C8" s="117" t="s">
        <v>295</v>
      </c>
    </row>
    <row r="9" spans="1:4" ht="25.5" x14ac:dyDescent="0.2">
      <c r="A9" s="33" t="s">
        <v>81</v>
      </c>
      <c r="B9" s="35" t="e">
        <f>B8/B7</f>
        <v>#DIV/0!</v>
      </c>
      <c r="C9" s="117" t="s">
        <v>293</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9"/>
  <sheetViews>
    <sheetView topLeftCell="A24" workbookViewId="0">
      <selection activeCell="B38" sqref="B38"/>
    </sheetView>
  </sheetViews>
  <sheetFormatPr defaultRowHeight="12.75" x14ac:dyDescent="0.2"/>
  <cols>
    <col min="1" max="1" width="13.85546875" customWidth="1"/>
    <col min="2" max="2" width="33.28515625" customWidth="1"/>
    <col min="3" max="4" width="19.42578125" customWidth="1"/>
  </cols>
  <sheetData>
    <row r="1" spans="1:9" ht="18" x14ac:dyDescent="0.25">
      <c r="A1" s="18" t="s">
        <v>328</v>
      </c>
    </row>
    <row r="2" spans="1:9" ht="18" x14ac:dyDescent="0.25">
      <c r="A2" s="1"/>
    </row>
    <row r="3" spans="1:9" ht="18" x14ac:dyDescent="0.25">
      <c r="A3" s="20" t="s">
        <v>211</v>
      </c>
    </row>
    <row r="4" spans="1:9" ht="18" x14ac:dyDescent="0.25">
      <c r="A4" s="1"/>
    </row>
    <row r="5" spans="1:9" x14ac:dyDescent="0.2">
      <c r="A5" s="130" t="s">
        <v>200</v>
      </c>
      <c r="B5" s="132" t="s">
        <v>201</v>
      </c>
      <c r="C5" s="133" t="s">
        <v>202</v>
      </c>
      <c r="D5" s="134"/>
    </row>
    <row r="6" spans="1:9" ht="24" x14ac:dyDescent="0.2">
      <c r="A6" s="131"/>
      <c r="B6" s="131"/>
      <c r="C6" s="99" t="s">
        <v>203</v>
      </c>
      <c r="D6" s="100" t="s">
        <v>204</v>
      </c>
    </row>
    <row r="7" spans="1:9" x14ac:dyDescent="0.2">
      <c r="A7" s="90" t="s">
        <v>327</v>
      </c>
      <c r="B7" s="91" t="s">
        <v>5</v>
      </c>
      <c r="C7" s="91"/>
      <c r="D7" s="92"/>
      <c r="G7" s="12"/>
      <c r="H7" s="116"/>
      <c r="I7" s="13"/>
    </row>
    <row r="8" spans="1:9" x14ac:dyDescent="0.2">
      <c r="A8" s="90" t="s">
        <v>324</v>
      </c>
      <c r="B8" s="91" t="s">
        <v>323</v>
      </c>
      <c r="C8" s="91"/>
      <c r="D8" s="92"/>
      <c r="G8" s="121"/>
      <c r="H8" s="116"/>
      <c r="I8" s="13"/>
    </row>
    <row r="9" spans="1:9" x14ac:dyDescent="0.2">
      <c r="A9" s="90" t="s">
        <v>25</v>
      </c>
      <c r="B9" s="91" t="s">
        <v>11</v>
      </c>
      <c r="C9" s="91"/>
      <c r="D9" s="92"/>
      <c r="G9" s="12"/>
      <c r="H9" s="116"/>
      <c r="I9" s="13"/>
    </row>
    <row r="10" spans="1:9" x14ac:dyDescent="0.2">
      <c r="A10" s="90" t="s">
        <v>67</v>
      </c>
      <c r="B10" s="98" t="s">
        <v>6</v>
      </c>
      <c r="C10" s="91"/>
      <c r="D10" s="92"/>
      <c r="G10" s="12"/>
      <c r="I10" s="13"/>
    </row>
    <row r="11" spans="1:9" x14ac:dyDescent="0.2">
      <c r="A11" s="90" t="s">
        <v>26</v>
      </c>
      <c r="B11" s="98" t="s">
        <v>7</v>
      </c>
      <c r="C11" s="91"/>
      <c r="D11" s="92"/>
      <c r="G11" s="12"/>
      <c r="I11" s="13"/>
    </row>
    <row r="12" spans="1:9" x14ac:dyDescent="0.2">
      <c r="A12" s="90" t="s">
        <v>336</v>
      </c>
      <c r="B12" s="91" t="s">
        <v>329</v>
      </c>
      <c r="C12" s="91"/>
      <c r="D12" s="92"/>
      <c r="G12" s="121"/>
      <c r="H12" s="116"/>
      <c r="I12" s="13"/>
    </row>
    <row r="13" spans="1:9" x14ac:dyDescent="0.2">
      <c r="A13" s="90" t="s">
        <v>337</v>
      </c>
      <c r="B13" s="91" t="s">
        <v>330</v>
      </c>
      <c r="C13" s="91"/>
      <c r="D13" s="92"/>
      <c r="G13" s="14"/>
      <c r="H13" s="116"/>
      <c r="I13" s="13"/>
    </row>
    <row r="14" spans="1:9" x14ac:dyDescent="0.2">
      <c r="A14" s="90" t="s">
        <v>338</v>
      </c>
      <c r="B14" s="91" t="s">
        <v>331</v>
      </c>
      <c r="C14" s="91"/>
      <c r="D14" s="92"/>
      <c r="G14" s="14"/>
      <c r="H14" s="13"/>
      <c r="I14" s="15"/>
    </row>
    <row r="15" spans="1:9" ht="25.5" x14ac:dyDescent="0.2">
      <c r="A15" s="90" t="s">
        <v>339</v>
      </c>
      <c r="B15" s="91" t="s">
        <v>332</v>
      </c>
      <c r="C15" s="91"/>
      <c r="D15" s="92"/>
      <c r="G15" s="115"/>
      <c r="H15" s="102"/>
      <c r="I15" s="17"/>
    </row>
    <row r="16" spans="1:9" x14ac:dyDescent="0.2">
      <c r="A16" s="90" t="s">
        <v>28</v>
      </c>
      <c r="B16" s="91" t="s">
        <v>12</v>
      </c>
      <c r="C16" s="91"/>
      <c r="D16" s="92"/>
      <c r="G16" s="14"/>
      <c r="H16" s="102"/>
      <c r="I16" s="17"/>
    </row>
    <row r="17" spans="1:9" x14ac:dyDescent="0.2">
      <c r="A17" s="90" t="s">
        <v>29</v>
      </c>
      <c r="B17" s="91" t="s">
        <v>13</v>
      </c>
      <c r="C17" s="91"/>
      <c r="D17" s="92"/>
      <c r="G17" s="14"/>
      <c r="H17" s="102"/>
      <c r="I17" s="17"/>
    </row>
    <row r="18" spans="1:9" x14ac:dyDescent="0.2">
      <c r="A18" s="90" t="s">
        <v>30</v>
      </c>
      <c r="B18" s="123" t="s">
        <v>354</v>
      </c>
      <c r="C18" s="91"/>
      <c r="D18" s="92"/>
      <c r="G18" s="14"/>
      <c r="H18" s="102"/>
      <c r="I18" s="17"/>
    </row>
    <row r="19" spans="1:9" x14ac:dyDescent="0.2">
      <c r="A19" s="90" t="s">
        <v>31</v>
      </c>
      <c r="B19" s="123" t="s">
        <v>343</v>
      </c>
      <c r="C19" s="91"/>
      <c r="D19" s="92"/>
      <c r="G19" s="14"/>
      <c r="H19" s="102"/>
      <c r="I19" s="17"/>
    </row>
    <row r="20" spans="1:9" x14ac:dyDescent="0.2">
      <c r="A20" s="90" t="s">
        <v>32</v>
      </c>
      <c r="B20" s="123" t="s">
        <v>355</v>
      </c>
      <c r="C20" s="91"/>
      <c r="D20" s="92"/>
      <c r="G20" s="14"/>
      <c r="H20" s="102"/>
      <c r="I20" s="17"/>
    </row>
    <row r="21" spans="1:9" x14ac:dyDescent="0.2">
      <c r="A21" s="90" t="s">
        <v>54</v>
      </c>
      <c r="B21" s="91" t="s">
        <v>1</v>
      </c>
      <c r="C21" s="91"/>
      <c r="D21" s="92"/>
      <c r="G21" s="14"/>
      <c r="H21" s="102"/>
      <c r="I21" s="15"/>
    </row>
    <row r="22" spans="1:9" x14ac:dyDescent="0.2">
      <c r="A22" s="90" t="s">
        <v>55</v>
      </c>
      <c r="B22" s="91" t="s">
        <v>2</v>
      </c>
      <c r="C22" s="91"/>
      <c r="D22" s="92"/>
      <c r="G22" s="14"/>
      <c r="H22" s="15"/>
      <c r="I22" s="15"/>
    </row>
    <row r="23" spans="1:9" x14ac:dyDescent="0.2">
      <c r="A23" s="90" t="s">
        <v>56</v>
      </c>
      <c r="B23" s="91" t="s">
        <v>14</v>
      </c>
      <c r="C23" s="91"/>
      <c r="D23" s="92"/>
      <c r="G23" s="14"/>
      <c r="H23" s="102"/>
      <c r="I23" s="15"/>
    </row>
    <row r="24" spans="1:9" x14ac:dyDescent="0.2">
      <c r="A24" s="90" t="s">
        <v>57</v>
      </c>
      <c r="B24" s="96" t="s">
        <v>0</v>
      </c>
      <c r="C24" s="96"/>
      <c r="D24" s="97"/>
      <c r="G24" s="14"/>
      <c r="H24" s="15"/>
      <c r="I24" s="15"/>
    </row>
    <row r="25" spans="1:9" x14ac:dyDescent="0.2">
      <c r="A25" s="90" t="s">
        <v>37</v>
      </c>
      <c r="B25" s="91" t="s">
        <v>19</v>
      </c>
      <c r="C25" s="91"/>
      <c r="D25" s="92"/>
      <c r="G25" s="14"/>
      <c r="H25" s="102"/>
      <c r="I25" s="15"/>
    </row>
    <row r="26" spans="1:9" x14ac:dyDescent="0.2">
      <c r="A26" s="90" t="s">
        <v>38</v>
      </c>
      <c r="B26" s="91" t="s">
        <v>15</v>
      </c>
      <c r="C26" s="91"/>
      <c r="D26" s="92"/>
      <c r="G26" s="115"/>
      <c r="H26" s="102"/>
      <c r="I26" s="15"/>
    </row>
    <row r="27" spans="1:9" x14ac:dyDescent="0.2">
      <c r="A27" s="90" t="s">
        <v>39</v>
      </c>
      <c r="B27" s="91" t="s">
        <v>210</v>
      </c>
      <c r="C27" s="91"/>
      <c r="D27" s="92"/>
      <c r="G27" s="115"/>
      <c r="H27" s="102"/>
      <c r="I27" s="15"/>
    </row>
    <row r="28" spans="1:9" x14ac:dyDescent="0.2">
      <c r="A28" s="90" t="s">
        <v>40</v>
      </c>
      <c r="B28" s="91" t="s">
        <v>16</v>
      </c>
      <c r="C28" s="91"/>
      <c r="D28" s="92"/>
      <c r="G28" s="115"/>
      <c r="H28" s="102"/>
      <c r="I28" s="15"/>
    </row>
    <row r="29" spans="1:9" x14ac:dyDescent="0.2">
      <c r="A29" s="90" t="s">
        <v>41</v>
      </c>
      <c r="B29" s="91" t="s">
        <v>20</v>
      </c>
      <c r="C29" s="91"/>
      <c r="D29" s="92"/>
      <c r="G29" s="115"/>
      <c r="H29" s="102"/>
      <c r="I29" s="15"/>
    </row>
    <row r="30" spans="1:9" x14ac:dyDescent="0.2">
      <c r="A30" s="90" t="s">
        <v>42</v>
      </c>
      <c r="B30" s="91" t="s">
        <v>21</v>
      </c>
      <c r="C30" s="91"/>
      <c r="D30" s="92"/>
      <c r="G30" s="115"/>
      <c r="H30" s="102"/>
      <c r="I30" s="15"/>
    </row>
    <row r="31" spans="1:9" x14ac:dyDescent="0.2">
      <c r="A31" s="90" t="s">
        <v>43</v>
      </c>
      <c r="B31" s="91" t="s">
        <v>92</v>
      </c>
      <c r="C31" s="91"/>
      <c r="D31" s="92"/>
      <c r="G31" s="115"/>
      <c r="H31" s="15"/>
      <c r="I31" s="15"/>
    </row>
    <row r="32" spans="1:9" x14ac:dyDescent="0.2">
      <c r="A32" s="90" t="s">
        <v>44</v>
      </c>
      <c r="B32" s="91" t="s">
        <v>17</v>
      </c>
      <c r="C32" s="91"/>
      <c r="D32" s="92"/>
      <c r="G32" s="115"/>
      <c r="H32" s="15"/>
      <c r="I32" s="15"/>
    </row>
    <row r="33" spans="1:9" x14ac:dyDescent="0.2">
      <c r="A33" s="90" t="s">
        <v>94</v>
      </c>
      <c r="B33" s="91" t="s">
        <v>8</v>
      </c>
      <c r="C33" s="91"/>
      <c r="D33" s="92"/>
      <c r="G33" s="115"/>
      <c r="H33" s="15"/>
      <c r="I33" s="15"/>
    </row>
    <row r="34" spans="1:9" x14ac:dyDescent="0.2">
      <c r="A34" s="90" t="s">
        <v>95</v>
      </c>
      <c r="B34" s="91" t="s">
        <v>107</v>
      </c>
      <c r="C34" s="91"/>
      <c r="D34" s="92"/>
      <c r="G34" s="115"/>
      <c r="H34" s="15"/>
      <c r="I34" s="15"/>
    </row>
    <row r="35" spans="1:9" x14ac:dyDescent="0.2">
      <c r="A35" s="90" t="s">
        <v>133</v>
      </c>
      <c r="B35" s="91" t="s">
        <v>104</v>
      </c>
      <c r="C35" s="91"/>
      <c r="D35" s="92"/>
      <c r="G35" s="115"/>
      <c r="H35" s="15"/>
      <c r="I35" s="15"/>
    </row>
    <row r="36" spans="1:9" x14ac:dyDescent="0.2">
      <c r="A36" s="90" t="s">
        <v>134</v>
      </c>
      <c r="B36" s="91" t="s">
        <v>284</v>
      </c>
      <c r="C36" s="91"/>
      <c r="D36" s="92"/>
      <c r="G36" s="115"/>
      <c r="H36" s="15"/>
      <c r="I36" s="15"/>
    </row>
    <row r="37" spans="1:9" x14ac:dyDescent="0.2">
      <c r="A37" s="90" t="s">
        <v>135</v>
      </c>
      <c r="B37" s="91" t="s">
        <v>108</v>
      </c>
      <c r="C37" s="91"/>
      <c r="D37" s="92"/>
      <c r="G37" s="115"/>
      <c r="H37" s="102"/>
      <c r="I37" s="15"/>
    </row>
    <row r="38" spans="1:9" ht="25.5" x14ac:dyDescent="0.2">
      <c r="A38" s="90" t="s">
        <v>136</v>
      </c>
      <c r="B38" s="91" t="s">
        <v>69</v>
      </c>
      <c r="C38" s="91"/>
      <c r="D38" s="92"/>
      <c r="G38" s="115"/>
      <c r="H38" s="101"/>
      <c r="I38" s="15"/>
    </row>
    <row r="39" spans="1:9" x14ac:dyDescent="0.2">
      <c r="B39" s="2"/>
      <c r="C39" s="2"/>
      <c r="D39" s="2"/>
      <c r="G39" s="115"/>
      <c r="H39" s="102"/>
      <c r="I39" s="15"/>
    </row>
    <row r="43" spans="1:9" x14ac:dyDescent="0.2">
      <c r="A43" s="93" t="s">
        <v>205</v>
      </c>
    </row>
    <row r="44" spans="1:9" x14ac:dyDescent="0.2">
      <c r="A44" s="94" t="s">
        <v>206</v>
      </c>
    </row>
    <row r="45" spans="1:9" x14ac:dyDescent="0.2">
      <c r="A45" s="94" t="s">
        <v>294</v>
      </c>
    </row>
    <row r="46" spans="1:9" x14ac:dyDescent="0.2">
      <c r="A46" s="94" t="s">
        <v>197</v>
      </c>
    </row>
    <row r="47" spans="1:9" x14ac:dyDescent="0.2">
      <c r="A47" s="95" t="s">
        <v>207</v>
      </c>
    </row>
    <row r="48" spans="1:9" x14ac:dyDescent="0.2">
      <c r="A48" s="95" t="s">
        <v>209</v>
      </c>
    </row>
    <row r="49" spans="1:1" x14ac:dyDescent="0.2">
      <c r="A49" s="95" t="s">
        <v>208</v>
      </c>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workbookViewId="0"/>
  </sheetViews>
  <sheetFormatPr defaultRowHeight="12.75" x14ac:dyDescent="0.2"/>
  <cols>
    <col min="1" max="1" width="46" customWidth="1"/>
    <col min="2" max="4" width="11.5703125" customWidth="1"/>
    <col min="5" max="5" width="16.28515625" bestFit="1" customWidth="1"/>
  </cols>
  <sheetData>
    <row r="1" spans="1:6" ht="18" x14ac:dyDescent="0.25">
      <c r="A1" s="18" t="s">
        <v>328</v>
      </c>
      <c r="B1" s="49"/>
      <c r="C1" s="49"/>
      <c r="D1" s="49"/>
      <c r="E1" s="49"/>
      <c r="F1" s="49"/>
    </row>
    <row r="2" spans="1:6" ht="18" x14ac:dyDescent="0.25">
      <c r="A2" s="50"/>
      <c r="B2" s="49"/>
      <c r="C2" s="49"/>
      <c r="D2" s="49"/>
      <c r="E2" s="49"/>
      <c r="F2" s="49"/>
    </row>
    <row r="3" spans="1:6" ht="18.75" thickBot="1" x14ac:dyDescent="0.3">
      <c r="A3" s="20" t="s">
        <v>178</v>
      </c>
      <c r="B3" s="49"/>
      <c r="C3" s="49"/>
      <c r="D3" s="49"/>
      <c r="E3" s="49"/>
      <c r="F3" s="49"/>
    </row>
    <row r="4" spans="1:6" ht="13.5" thickBot="1" x14ac:dyDescent="0.25">
      <c r="A4" s="51" t="s">
        <v>179</v>
      </c>
      <c r="B4" s="52" t="s">
        <v>180</v>
      </c>
      <c r="C4" s="52" t="s">
        <v>181</v>
      </c>
      <c r="D4" s="52" t="s">
        <v>182</v>
      </c>
      <c r="E4" s="53" t="s">
        <v>70</v>
      </c>
      <c r="F4" s="49"/>
    </row>
    <row r="5" spans="1:6" x14ac:dyDescent="0.2">
      <c r="A5" s="54" t="s">
        <v>183</v>
      </c>
      <c r="B5" s="55"/>
      <c r="C5" s="56"/>
      <c r="D5" s="57"/>
      <c r="E5" s="58"/>
      <c r="F5" s="49"/>
    </row>
    <row r="6" spans="1:6" x14ac:dyDescent="0.2">
      <c r="A6" s="59" t="s">
        <v>184</v>
      </c>
      <c r="B6" s="60">
        <f>B5-B7</f>
        <v>0</v>
      </c>
      <c r="C6" s="61"/>
      <c r="D6" s="57"/>
      <c r="E6" s="58"/>
      <c r="F6" s="49"/>
    </row>
    <row r="7" spans="1:6" ht="13.5" thickBot="1" x14ac:dyDescent="0.25">
      <c r="A7" s="62" t="s">
        <v>185</v>
      </c>
      <c r="B7" s="63">
        <f>B8+B9</f>
        <v>0</v>
      </c>
      <c r="C7" s="61"/>
      <c r="D7" s="57"/>
      <c r="E7" s="58"/>
      <c r="F7" s="49"/>
    </row>
    <row r="8" spans="1:6" ht="13.5" thickBot="1" x14ac:dyDescent="0.25">
      <c r="A8" s="64" t="s">
        <v>186</v>
      </c>
      <c r="B8" s="65"/>
      <c r="C8" s="66"/>
      <c r="D8" s="57"/>
      <c r="E8" s="58"/>
      <c r="F8" s="49"/>
    </row>
    <row r="9" spans="1:6" x14ac:dyDescent="0.2">
      <c r="A9" s="67" t="s">
        <v>187</v>
      </c>
      <c r="B9" s="68"/>
      <c r="C9" s="69"/>
      <c r="D9" s="57"/>
      <c r="E9" s="58"/>
      <c r="F9" s="49"/>
    </row>
    <row r="10" spans="1:6" ht="13.5" thickBot="1" x14ac:dyDescent="0.25">
      <c r="A10" s="62" t="s">
        <v>184</v>
      </c>
      <c r="B10" s="70">
        <f>B9-B11</f>
        <v>0</v>
      </c>
      <c r="C10" s="71">
        <f>C11</f>
        <v>0</v>
      </c>
      <c r="D10" s="57"/>
      <c r="E10" s="58"/>
      <c r="F10" s="49"/>
    </row>
    <row r="11" spans="1:6" x14ac:dyDescent="0.2">
      <c r="A11" s="67" t="s">
        <v>188</v>
      </c>
      <c r="B11" s="72">
        <f>SUM(B12:B16)</f>
        <v>0</v>
      </c>
      <c r="C11" s="73">
        <f>C12+C13+C14+C15+C16</f>
        <v>0</v>
      </c>
      <c r="D11" s="57"/>
      <c r="E11" s="58"/>
      <c r="F11" s="49"/>
    </row>
    <row r="12" spans="1:6" x14ac:dyDescent="0.2">
      <c r="A12" s="59" t="s">
        <v>189</v>
      </c>
      <c r="B12" s="74">
        <f>B17</f>
        <v>0</v>
      </c>
      <c r="C12" s="75">
        <f>C17</f>
        <v>0</v>
      </c>
      <c r="D12" s="57"/>
      <c r="E12" s="58"/>
      <c r="F12" s="49"/>
    </row>
    <row r="13" spans="1:6" x14ac:dyDescent="0.2">
      <c r="A13" s="59" t="s">
        <v>190</v>
      </c>
      <c r="B13" s="76"/>
      <c r="C13" s="77"/>
      <c r="D13" s="57"/>
      <c r="E13" s="58"/>
      <c r="F13" s="49"/>
    </row>
    <row r="14" spans="1:6" x14ac:dyDescent="0.2">
      <c r="A14" s="59" t="s">
        <v>191</v>
      </c>
      <c r="B14" s="76"/>
      <c r="C14" s="77"/>
      <c r="D14" s="57"/>
      <c r="E14" s="58"/>
      <c r="F14" s="49"/>
    </row>
    <row r="15" spans="1:6" x14ac:dyDescent="0.2">
      <c r="A15" s="59" t="s">
        <v>192</v>
      </c>
      <c r="B15" s="76"/>
      <c r="C15" s="77"/>
      <c r="D15" s="57"/>
      <c r="E15" s="58"/>
      <c r="F15" s="49"/>
    </row>
    <row r="16" spans="1:6" ht="13.5" thickBot="1" x14ac:dyDescent="0.25">
      <c r="A16" s="62" t="s">
        <v>193</v>
      </c>
      <c r="B16" s="78"/>
      <c r="C16" s="79"/>
      <c r="D16" s="57"/>
      <c r="E16" s="58"/>
      <c r="F16" s="49"/>
    </row>
    <row r="17" spans="1:6" x14ac:dyDescent="0.2">
      <c r="A17" s="54" t="s">
        <v>194</v>
      </c>
      <c r="B17" s="80">
        <f>B18+B19</f>
        <v>0</v>
      </c>
      <c r="C17" s="81">
        <f>C18+C19</f>
        <v>0</v>
      </c>
      <c r="D17" s="57"/>
      <c r="E17" s="58"/>
      <c r="F17" s="49"/>
    </row>
    <row r="18" spans="1:6" x14ac:dyDescent="0.2">
      <c r="A18" s="59" t="s">
        <v>298</v>
      </c>
      <c r="B18" s="82"/>
      <c r="C18" s="83"/>
      <c r="D18" s="57"/>
      <c r="E18" s="58"/>
      <c r="F18" s="49"/>
    </row>
    <row r="19" spans="1:6" ht="13.5" thickBot="1" x14ac:dyDescent="0.25">
      <c r="A19" s="62" t="s">
        <v>199</v>
      </c>
      <c r="B19" s="84"/>
      <c r="C19" s="85"/>
      <c r="D19" s="86"/>
      <c r="E19" s="87"/>
      <c r="F19" s="49"/>
    </row>
    <row r="20" spans="1:6" x14ac:dyDescent="0.2">
      <c r="A20" s="49"/>
      <c r="B20" s="49"/>
      <c r="C20" s="49"/>
      <c r="D20" s="49"/>
      <c r="E20" s="49"/>
      <c r="F20" s="49"/>
    </row>
    <row r="21" spans="1:6" x14ac:dyDescent="0.2">
      <c r="A21" s="49" t="s">
        <v>195</v>
      </c>
      <c r="B21" s="49"/>
      <c r="C21" s="49"/>
      <c r="D21" s="49"/>
      <c r="E21" s="49"/>
      <c r="F21" s="49"/>
    </row>
    <row r="22" spans="1:6" x14ac:dyDescent="0.2">
      <c r="A22" s="49"/>
      <c r="B22" s="49"/>
      <c r="C22" s="49"/>
      <c r="D22" s="49"/>
      <c r="E22" s="49"/>
      <c r="F22" s="49"/>
    </row>
    <row r="23" spans="1:6" x14ac:dyDescent="0.2">
      <c r="A23" s="88" t="s">
        <v>196</v>
      </c>
      <c r="B23" s="49"/>
      <c r="C23" s="49"/>
      <c r="D23" s="49"/>
      <c r="E23" s="49"/>
      <c r="F23" s="49"/>
    </row>
    <row r="24" spans="1:6" x14ac:dyDescent="0.2">
      <c r="A24" s="118" t="s">
        <v>299</v>
      </c>
      <c r="B24" s="49"/>
      <c r="C24" s="49"/>
      <c r="D24" s="49"/>
      <c r="E24" s="49"/>
      <c r="F24" s="49"/>
    </row>
    <row r="25" spans="1:6" x14ac:dyDescent="0.2">
      <c r="A25" s="89" t="s">
        <v>297</v>
      </c>
      <c r="B25" s="49"/>
      <c r="C25" s="49"/>
      <c r="D25" s="49"/>
      <c r="E25" s="49"/>
      <c r="F25" s="49"/>
    </row>
    <row r="26" spans="1:6" x14ac:dyDescent="0.2">
      <c r="A26" s="49" t="s">
        <v>294</v>
      </c>
      <c r="B26" s="49"/>
      <c r="C26" s="49"/>
      <c r="D26" s="49"/>
      <c r="E26" s="49"/>
      <c r="F26" s="49"/>
    </row>
    <row r="27" spans="1:6" x14ac:dyDescent="0.2">
      <c r="A27" s="49" t="s">
        <v>197</v>
      </c>
      <c r="B27" s="49"/>
      <c r="C27" s="49"/>
      <c r="D27" s="49"/>
      <c r="E27" s="49"/>
      <c r="F27" s="49"/>
    </row>
    <row r="28" spans="1:6" x14ac:dyDescent="0.2">
      <c r="A28" s="49" t="s">
        <v>198</v>
      </c>
      <c r="B28" s="49"/>
      <c r="C28" s="49"/>
      <c r="D28" s="49"/>
      <c r="E28" s="49"/>
      <c r="F28" s="49"/>
    </row>
    <row r="29" spans="1:6" x14ac:dyDescent="0.2">
      <c r="A29" s="49"/>
      <c r="B29" s="49"/>
      <c r="C29" s="49"/>
      <c r="D29" s="49"/>
      <c r="E29" s="49"/>
      <c r="F29" s="49"/>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1799</Value>
      <Value>11</Value>
      <Value>114</Value>
      <Value>15</Value>
      <Value>1282</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Certain Strata Steel Bolts - Investigation - DSI Underground Australia Pty Limited - China_EEB4ABB7E69243029EA4B376E6E0EF23</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659</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Dumping and Subsidy Investigation</TermName>
          <TermId xmlns="http://schemas.microsoft.com/office/infopath/2007/PartnerControls">82fded29-b5ea-453d-9b3c-4f7518094b4b</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Certain Strata Steel Bolts</TermName>
          <TermId xmlns="http://schemas.microsoft.com/office/infopath/2007/PartnerControls">035f0443-c485-4571-a01c-b9c748438880</TermId>
        </TermInfo>
      </Terms>
    </f06bc08df4f7480fae31bfc0219a480b>
    <ADCCRMCaseId xmlns="b48e3ffd-eb19-4da6-9c3a-2fe013753af6">EEB4ABB7-E692-4302-9EA4-B376E6E0EF23</ADCCRMCase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1F9ADD-40BA-487B-88DD-85016C8929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953425-2A14-4E33-9F6F-768DB46C2BAC}">
  <ds:schemaRefs>
    <ds:schemaRef ds:uri="http://purl.org/dc/elements/1.1/"/>
    <ds:schemaRef ds:uri="http://purl.org/dc/dcmitype/"/>
    <ds:schemaRef ds:uri="http://schemas.openxmlformats.org/package/2006/metadata/core-properties"/>
    <ds:schemaRef ds:uri="http://schemas.microsoft.com/office/2006/metadata/properties"/>
    <ds:schemaRef ds:uri="b48e3ffd-eb19-4da6-9c3a-2fe013753af6"/>
    <ds:schemaRef ds:uri="http://www.w3.org/XML/1998/namespace"/>
    <ds:schemaRef ds:uri="http://schemas.microsoft.com/office/2006/documentManagement/types"/>
    <ds:schemaRef ds:uri="http://schemas.microsoft.com/office/infopath/2007/PartnerControls"/>
    <ds:schemaRef ds:uri="9415f538-06e4-4333-8d32-bf09d7b0fc67"/>
    <ds:schemaRef ds:uri="http://purl.org/dc/terms/"/>
  </ds:schemaRefs>
</ds:datastoreItem>
</file>

<file path=customXml/itemProps3.xml><?xml version="1.0" encoding="utf-8"?>
<ds:datastoreItem xmlns:ds="http://schemas.openxmlformats.org/officeDocument/2006/customXml" ds:itemID="{D8373B91-BF9A-4FB1-BC3A-AD127D66B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C-3 SG&amp;A listing</vt:lpstr>
      <vt:lpstr>C-4 SG&amp;A calculation</vt:lpstr>
      <vt:lpstr>E-7 Sales source</vt:lpstr>
      <vt:lpstr>E-10 Upwards sales</vt:lpstr>
    </vt:vector>
  </TitlesOfParts>
  <Company>Australian Customs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Chew, An</dc:creator>
  <cp:lastModifiedBy>Padelidis, Athena</cp:lastModifiedBy>
  <cp:lastPrinted>2013-07-12T06:12:20Z</cp:lastPrinted>
  <dcterms:created xsi:type="dcterms:W3CDTF">2001-06-08T01:14:27Z</dcterms:created>
  <dcterms:modified xsi:type="dcterms:W3CDTF">2024-12-08T23:05:25Z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a9a95e50-ae06-49c4-a898-9484bd7870ff</vt:lpwstr>
  </property>
  <property fmtid="{D5CDD505-2E9C-101B-9397-08002B2CF9AE}" pid="4" name="DocHub_Year">
    <vt:lpwstr>4013;#2022|4a777a70-2aa9-481e-a746-cca47d761c8e</vt:lpwstr>
  </property>
  <property fmtid="{D5CDD505-2E9C-101B-9397-08002B2CF9AE}" pid="5" name="DocHub_DocumentType">
    <vt:lpwstr>66;#Template|9b48ba34-650a-488d-9fe8-e5181e10b797</vt:lpwstr>
  </property>
  <property fmtid="{D5CDD505-2E9C-101B-9397-08002B2CF9AE}" pid="6" name="DocHub_SecurityClassification">
    <vt:lpwstr>3;#OFFICIAL|6106d03b-a1a0-4e30-9d91-d5e9fb4314f9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1092;#Importer|5c3dc9c5-fd15-4ceb-a529-9cf0178829cb</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he2708d2568a40a6ba455dff069e5096">
    <vt:lpwstr/>
  </property>
  <property fmtid="{D5CDD505-2E9C-101B-9397-08002B2CF9AE}" pid="20" name="DocHub_CaseNumber">
    <vt:lpwstr/>
  </property>
  <property fmtid="{D5CDD505-2E9C-101B-9397-08002B2CF9AE}" pid="21" name="a525dd14246c4526810fcf7cf11229a1">
    <vt:lpwstr/>
  </property>
  <property fmtid="{D5CDD505-2E9C-101B-9397-08002B2CF9AE}" pid="22" name="IconOverlay">
    <vt:lpwstr/>
  </property>
  <property fmtid="{D5CDD505-2E9C-101B-9397-08002B2CF9AE}" pid="23" name="fed433c90bd444998726ebeea3584a59">
    <vt:lpwstr/>
  </property>
  <property fmtid="{D5CDD505-2E9C-101B-9397-08002B2CF9AE}" pid="24" name="e1a8023ac9bd4d13a46790ba8a934c2f">
    <vt:lpwstr/>
  </property>
  <property fmtid="{D5CDD505-2E9C-101B-9397-08002B2CF9AE}" pid="25" name="DocHub_EconomicStrategicServicesStatus">
    <vt:lpwstr/>
  </property>
  <property fmtid="{D5CDD505-2E9C-101B-9397-08002B2CF9AE}" pid="26" name="ADCGoods">
    <vt:lpwstr>1799;#Certain Strata Steel Bolts|035f0443-c485-4571-a01c-b9c748438880</vt:lpwstr>
  </property>
  <property fmtid="{D5CDD505-2E9C-101B-9397-08002B2CF9AE}" pid="27" name="ADCDivisionKeywords">
    <vt:lpwstr/>
  </property>
  <property fmtid="{D5CDD505-2E9C-101B-9397-08002B2CF9AE}" pid="28" name="MediaServiceImageTags">
    <vt:lpwstr/>
  </property>
  <property fmtid="{D5CDD505-2E9C-101B-9397-08002B2CF9AE}" pid="29" name="ADCDocumentType">
    <vt:lpwstr/>
  </property>
  <property fmtid="{D5CDD505-2E9C-101B-9397-08002B2CF9AE}" pid="30" name="ADCEntityType">
    <vt:lpwstr/>
  </property>
  <property fmtid="{D5CDD505-2E9C-101B-9397-08002B2CF9AE}" pid="31" name="ADCFileType">
    <vt:lpwstr>1282;#xlsx|37ef8a18-046d-43e0-a0c2-b2bbafd1eabc</vt:lpwstr>
  </property>
  <property fmtid="{D5CDD505-2E9C-101B-9397-08002B2CF9AE}" pid="32" name="ADCWorkActivity">
    <vt:lpwstr/>
  </property>
  <property fmtid="{D5CDD505-2E9C-101B-9397-08002B2CF9AE}" pid="33" name="ADCYear">
    <vt:lpwstr/>
  </property>
  <property fmtid="{D5CDD505-2E9C-101B-9397-08002B2CF9AE}" pid="34" name="ADCCaseType">
    <vt:lpwstr>15;#Dumping and Subsidy Investigation|82fded29-b5ea-453d-9b3c-4f7518094b4b</vt:lpwstr>
  </property>
  <property fmtid="{D5CDD505-2E9C-101B-9397-08002B2CF9AE}" pid="35" name="ADCCountries">
    <vt:lpwstr>114;#CHINA|6efc5bf2-074e-481b-bbee-34b288cc1024</vt:lpwstr>
  </property>
  <property fmtid="{D5CDD505-2E9C-101B-9397-08002B2CF9AE}" pid="36" name="ADCEntity">
    <vt:lpwstr/>
  </property>
  <property fmtid="{D5CDD505-2E9C-101B-9397-08002B2CF9AE}" pid="37" name="ADCSecurityClassification">
    <vt:lpwstr>11;#OFFICIAL|76d4828a-bfcc-47b5-bdd8-63e4c371f7b3</vt:lpwstr>
  </property>
  <property fmtid="{D5CDD505-2E9C-101B-9397-08002B2CF9AE}" pid="38" name="ADCReportType">
    <vt:lpwstr/>
  </property>
  <property fmtid="{D5CDD505-2E9C-101B-9397-08002B2CF9AE}" pid="39" name="ADCAttachment_x002f_Appendix">
    <vt:lpwstr/>
  </property>
  <property fmtid="{D5CDD505-2E9C-101B-9397-08002B2CF9AE}" pid="40" name="ADCSub_x002d_documentType">
    <vt:lpwstr/>
  </property>
  <property fmtid="{D5CDD505-2E9C-101B-9397-08002B2CF9AE}" pid="41" name="xd_ProgID">
    <vt:lpwstr/>
  </property>
  <property fmtid="{D5CDD505-2E9C-101B-9397-08002B2CF9AE}" pid="42" name="TemplateUrl">
    <vt:lpwstr/>
  </property>
  <property fmtid="{D5CDD505-2E9C-101B-9397-08002B2CF9AE}" pid="43" name="_ExtendedDescription">
    <vt:lpwstr/>
  </property>
  <property fmtid="{D5CDD505-2E9C-101B-9397-08002B2CF9AE}" pid="44" name="_CopySource">
    <vt:lpwstr>https://ausgov.sharepoint.com/sites/ADC/adc_case/Certain Strata Steel Bolts - Investigation - DSI Underground Australia Pty Limited - China_EEB4ABB7E69243029EA4B376E6E0EF23/Questionnaires/Importer/659 - blank - Importer Questionnaire.xlsx</vt:lpwstr>
  </property>
  <property fmtid="{D5CDD505-2E9C-101B-9397-08002B2CF9AE}" pid="45" name="Order">
    <vt:r8>23218000</vt:r8>
  </property>
  <property fmtid="{D5CDD505-2E9C-101B-9397-08002B2CF9AE}" pid="46" name="ADCSub-documentType">
    <vt:lpwstr/>
  </property>
  <property fmtid="{D5CDD505-2E9C-101B-9397-08002B2CF9AE}" pid="47" name="ADCAttachment/Appendix">
    <vt:lpwstr/>
  </property>
</Properties>
</file>