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ausgov.sharepoint.com/sites/ADC/adc_case/Steel Reinforcing Bar - Continuation - Infrabuild (Newcastle) - Korea, Spain (except Nervacero S.A.)_DA88743C9AB245F5A5BCCE383BC03F96/Questionnaires/"/>
    </mc:Choice>
  </mc:AlternateContent>
  <xr:revisionPtr revIDLastSave="32" documentId="13_ncr:1_{7B578E8E-AC40-42AD-8B89-B18B32AD4B50}" xr6:coauthVersionLast="47" xr6:coauthVersionMax="47" xr10:uidLastSave="{CA1E8DFE-9521-4F7E-AB3F-0A02C7DE92E5}"/>
  <bookViews>
    <workbookView xWindow="-120" yWindow="480" windowWidth="29040" windowHeight="17640" tabRatio="834"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 l="1"/>
  <c r="AO7" i="4" l="1"/>
  <c r="AM7" i="4"/>
  <c r="AK7" i="4"/>
  <c r="AF8" i="5"/>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W7" i="4" l="1"/>
  <c r="Q7" i="4"/>
  <c r="J7" i="3" l="1"/>
  <c r="B8" i="7" l="1"/>
  <c r="B9" i="7" s="1"/>
  <c r="AB9" i="4" l="1"/>
  <c r="AA7" i="4"/>
  <c r="AB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<sst xmlns="http://schemas.openxmlformats.org/spreadsheetml/2006/main" count="587" uniqueCount="361">
  <si>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</si>
  <si>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</si>
  <si>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</si>
  <si>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</si>
  <si>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</si>
  <si>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</si>
  <si>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</si>
  <si>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</si>
  <si>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</si>
  <si>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</si>
  <si>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</si>
  <si>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</si>
  <si>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 Category 1</t>
  </si>
  <si>
    <t>MCC Category 2</t>
  </si>
  <si>
    <t>MCC Category 3</t>
  </si>
  <si>
    <t>MCC</t>
  </si>
  <si>
    <t>Product code</t>
  </si>
  <si>
    <t>Quarter</t>
  </si>
  <si>
    <t>Payment terms (days)</t>
  </si>
  <si>
    <t>Gross invoice value</t>
  </si>
  <si>
    <t>Net invoice value</t>
  </si>
  <si>
    <t>Unit Net invoice value</t>
  </si>
  <si>
    <t>Delivery terms</t>
  </si>
  <si>
    <t>On-invoice discounts</t>
  </si>
  <si>
    <t>Off-invoice rebates</t>
  </si>
  <si>
    <t>INSERT COMPANY NAME</t>
  </si>
  <si>
    <t>Specification</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</si>
  <si>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</si>
  <si>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</si>
  <si>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</si>
  <si>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</si>
  <si>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</si>
  <si>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</si>
  <si>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</si>
  <si>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</si>
  <si>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</si>
  <si>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</si>
  <si>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</si>
  <si>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</si>
  <si>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</si>
  <si>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</si>
  <si>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</si>
  <si>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</si>
  <si>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</si>
  <si>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</si>
  <si>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</si>
  <si>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</si>
  <si>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</si>
  <si>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</si>
  <si>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</si>
  <si>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</si>
  <si>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</si>
  <si>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</si>
  <si>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</si>
  <si>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</si>
  <si>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</si>
  <si>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</si>
  <si>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</si>
  <si>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</si>
  <si>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</si>
  <si>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</si>
  <si>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</si>
  <si>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</si>
  <si>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</si>
  <si>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</si>
  <si>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</si>
  <si>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</si>
  <si>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</si>
  <si>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</si>
  <si>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</si>
  <si>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</si>
  <si>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</si>
  <si>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</si>
  <si>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</si>
  <si>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</si>
  <si>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</si>
  <si>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</si>
  <si>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</si>
  <si>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</si>
  <si>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</si>
  <si>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</si>
  <si>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</si>
  <si>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</si>
  <si>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</si>
  <si>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</si>
  <si>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</si>
  <si>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</si>
  <si>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</si>
  <si>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</si>
  <si>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</si>
  <si>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</si>
  <si>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</si>
  <si>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</si>
  <si>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</si>
  <si>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</si>
  <si>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</si>
  <si>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</si>
  <si>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</si>
  <si>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</si>
  <si>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</si>
  <si>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</si>
  <si>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</si>
  <si>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</si>
  <si>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</si>
  <si>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</si>
  <si>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</si>
  <si>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</si>
  <si>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</si>
  <si>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</si>
  <si>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</si>
  <si>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</si>
  <si>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</si>
  <si>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</si>
  <si>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</si>
  <si>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</si>
  <si>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</si>
  <si>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</si>
  <si>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</si>
  <si>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</si>
  <si>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</si>
  <si>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</si>
  <si>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</si>
  <si>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</si>
  <si>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</si>
  <si>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</si>
  <si>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</si>
  <si>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</si>
  <si>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</si>
  <si>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</si>
  <si>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</si>
  <si>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</si>
  <si>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</si>
  <si>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</si>
  <si>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</si>
  <si>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</si>
  <si>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</si>
  <si>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</si>
  <si>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</si>
  <si>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</si>
  <si>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</si>
  <si>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</si>
  <si>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</si>
  <si>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</si>
  <si>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</si>
  <si>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</si>
  <si>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</si>
  <si>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</si>
  <si>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</si>
  <si>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</si>
  <si>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</si>
  <si>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</si>
  <si>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</si>
  <si>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</si>
  <si>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</si>
  <si>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</si>
  <si>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[38]</t>
  </si>
  <si>
    <t>Customs duties</t>
  </si>
  <si>
    <t>Interim dumping duties (IDD)</t>
  </si>
  <si>
    <t>Interim countervailing duties (ICD)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</si>
  <si>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</si>
  <si>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</si>
  <si>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</si>
  <si>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</si>
  <si>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</si>
  <si>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</si>
  <si>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</si>
  <si>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</si>
  <si>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</si>
  <si>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</si>
  <si>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</si>
  <si>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</si>
  <si>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</si>
  <si>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</si>
  <si>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</si>
  <si>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</si>
  <si>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</si>
  <si>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</si>
  <si>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</si>
  <si>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</si>
  <si>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</si>
  <si>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</si>
  <si>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</si>
  <si>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</si>
  <si>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</si>
  <si>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</si>
  <si>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</si>
  <si>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</si>
  <si>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</si>
  <si>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</si>
  <si>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Any other charges or surcharges that affect the net invoice value.</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</si>
  <si>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</si>
  <si>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</si>
  <si>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</si>
  <si>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</si>
  <si>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</si>
  <si>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</si>
  <si>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</si>
  <si>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</si>
  <si>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</si>
  <si>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</si>
  <si>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</si>
  <si>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</si>
  <si>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</si>
  <si>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</si>
  <si>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</si>
  <si>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</si>
  <si>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</si>
  <si>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</si>
  <si>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</si>
  <si>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</si>
  <si>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</si>
  <si>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</si>
  <si>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</si>
  <si>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</si>
  <si>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</si>
  <si>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</si>
  <si>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</si>
  <si>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</si>
  <si>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</si>
  <si>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</si>
  <si>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</si>
  <si>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</si>
  <si>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</si>
  <si>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</si>
  <si>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</si>
  <si>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</si>
  <si>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</si>
  <si>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</si>
  <si>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</si>
  <si>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</si>
  <si>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</si>
  <si>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</si>
  <si>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</si>
  <si>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</si>
  <si>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</si>
  <si>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</si>
  <si>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</si>
  <si>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</si>
  <si>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</si>
  <si>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</si>
  <si>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</si>
  <si>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</si>
  <si>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</si>
  <si>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</si>
  <si>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</si>
  <si>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</si>
  <si>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</si>
  <si>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</si>
  <si>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</si>
  <si>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</si>
  <si>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</si>
  <si>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</si>
  <si>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</si>
  <si>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</si>
  <si>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</si>
  <si>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</si>
  <si>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</si>
  <si>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</si>
  <si>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</si>
  <si>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</si>
  <si>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</si>
  <si>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</si>
  <si>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</si>
  <si>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</si>
  <si>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</si>
  <si>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</si>
  <si>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</si>
  <si>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</si>
  <si>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</si>
  <si>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</si>
  <si>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</si>
  <si>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Total net quantity for the shipment. Specify the unit used e.g. KG, MT.</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</si>
  <si>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</si>
  <si>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</si>
  <si>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</si>
  <si>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</si>
  <si>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</si>
  <si>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</si>
  <si>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</si>
  <si>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</si>
  <si>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</si>
  <si>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</si>
  <si>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</si>
  <si>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</si>
  <si>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</si>
  <si>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</si>
  <si>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</si>
  <si>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</si>
  <si>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</si>
  <si>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</si>
  <si>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</si>
  <si>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</si>
  <si>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</si>
  <si>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</si>
  <si>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</si>
  <si>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</si>
  <si>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</si>
  <si>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</si>
  <si>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</si>
  <si>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</si>
  <si>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</si>
  <si>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</si>
  <si>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</si>
  <si>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</si>
  <si>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</si>
  <si>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</si>
  <si>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</si>
  <si>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</si>
  <si>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</si>
  <si>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</si>
  <si>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</si>
  <si>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</si>
  <si>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</si>
  <si>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</si>
  <si>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</si>
  <si>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</si>
  <si>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</si>
  <si>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</si>
  <si>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</si>
  <si>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</si>
  <si>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</si>
  <si>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</si>
  <si>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</si>
  <si>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</si>
  <si>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</si>
  <si>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</si>
  <si>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Delivery expense: Australian port to customer premises (if relevant)</t>
  </si>
  <si>
    <t>Unit delivery expense: Australian port to customer premises (if relevant)</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</si>
  <si>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</si>
  <si>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</si>
  <si>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</si>
  <si>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</si>
  <si>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[28.1]</t>
  </si>
  <si>
    <t>[29.1]</t>
  </si>
  <si>
    <t>[30.1]</t>
  </si>
  <si>
    <t xml:space="preserve">[30.1]  </t>
  </si>
  <si>
    <t xml:space="preserve">[29.1]  </t>
  </si>
  <si>
    <t xml:space="preserve">[28.1]  </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</si>
  <si>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</si>
  <si>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</si>
  <si>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</si>
  <si>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The transport expense expressed per unit. Transport expense [28]/Quantity [15]. Please use the formula provided.</t>
  </si>
  <si>
    <t>The delivery expense expressed per unit. Delivery expense [29]/Quantity [15]. Please use the formula provided.</t>
  </si>
  <si>
    <t>The delivery expense expressed per unit. Delivery expense [30]/Quantity [15]. Please use the formula provided.</t>
  </si>
  <si>
    <t>Are the goods stored at a warehouse in Australia that is operated by your company? Please indicate this with "Yes" or "No"</t>
  </si>
  <si>
    <t>Are the goods stored at a warehouse in Australia that is operated by your company? (Yes/No)</t>
  </si>
  <si>
    <t>Related company?</t>
  </si>
  <si>
    <t>[1.2]</t>
  </si>
  <si>
    <t>Is the customer related to your company?</t>
  </si>
  <si>
    <t xml:space="preserve">[1.1]  </t>
  </si>
  <si>
    <t>[1.1]</t>
  </si>
  <si>
    <t>MCC Category 4</t>
  </si>
  <si>
    <t>MCC Category 5</t>
  </si>
  <si>
    <t>MCC Category 6</t>
  </si>
  <si>
    <t>Further product specification (if required)</t>
  </si>
  <si>
    <t>MCC Category 1 - Prime</t>
  </si>
  <si>
    <t>MCC Category 2 - Minimum yield strength</t>
  </si>
  <si>
    <t>MCC Category 3 - Finished form</t>
  </si>
  <si>
    <t>MCC Category 4 - Nominal diameter</t>
  </si>
  <si>
    <t>MCC Category 5 - Length</t>
  </si>
  <si>
    <t>MCC Category 6 - Deformation pattern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</si>
</sst>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1"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0"/>
      <color rgb="FFFF0000"/>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
      <sz val="8"/>
      <name val="Arial"/>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38">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8" fillId="0" borderId="0" xfId="0" applyFont="1" applyFill="1" applyAlignment="1">
      <alignment horizontal="left"/>
    </xf>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9"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10" fillId="0" borderId="0" xfId="13" applyFont="1"/>
    <xf numFmtId="0" fontId="13" fillId="0" borderId="0" xfId="13" applyFont="1"/>
    <xf numFmtId="0" fontId="11" fillId="0" borderId="3" xfId="13" applyFont="1" applyFill="1" applyBorder="1"/>
    <xf numFmtId="0" fontId="11" fillId="0" borderId="4" xfId="13" applyFont="1" applyFill="1" applyBorder="1"/>
    <xf numFmtId="0" fontId="11" fillId="0" borderId="5" xfId="13" applyFont="1" applyFill="1" applyBorder="1"/>
    <xf numFmtId="0" fontId="10" fillId="0" borderId="6" xfId="13" applyFont="1" applyFill="1" applyBorder="1" applyAlignment="1">
      <alignment vertical="top"/>
    </xf>
    <xf numFmtId="43" fontId="10" fillId="3" borderId="7" xfId="3" applyFont="1" applyFill="1" applyBorder="1" applyAlignment="1">
      <alignment vertical="top"/>
    </xf>
    <xf numFmtId="43" fontId="10" fillId="4" borderId="8" xfId="3" applyFont="1" applyFill="1" applyBorder="1" applyAlignment="1">
      <alignment vertical="top"/>
    </xf>
    <xf numFmtId="43" fontId="10" fillId="5" borderId="9" xfId="6" applyFont="1" applyFill="1" applyBorder="1" applyAlignment="1">
      <alignment vertical="top"/>
    </xf>
    <xf numFmtId="43" fontId="10" fillId="5" borderId="6" xfId="6" applyFont="1" applyFill="1" applyBorder="1" applyAlignment="1">
      <alignment vertical="top"/>
    </xf>
    <xf numFmtId="0" fontId="10" fillId="0" borderId="10" xfId="13" quotePrefix="1" applyFont="1" applyFill="1" applyBorder="1" applyAlignment="1">
      <alignment vertical="top"/>
    </xf>
    <xf numFmtId="43" fontId="10" fillId="0" borderId="2" xfId="3" applyFont="1" applyFill="1" applyBorder="1" applyAlignment="1">
      <alignment vertical="top"/>
    </xf>
    <xf numFmtId="43" fontId="10" fillId="4" borderId="11" xfId="3" applyFont="1" applyFill="1" applyBorder="1" applyAlignment="1">
      <alignment vertical="top"/>
    </xf>
    <xf numFmtId="0" fontId="10" fillId="0" borderId="12" xfId="13" quotePrefix="1" applyFont="1" applyFill="1" applyBorder="1" applyAlignment="1">
      <alignment vertical="top"/>
    </xf>
    <xf numFmtId="43" fontId="10" fillId="0" borderId="13" xfId="3" applyFont="1" applyFill="1" applyBorder="1" applyAlignment="1">
      <alignment vertical="top"/>
    </xf>
    <xf numFmtId="0" fontId="10" fillId="0" borderId="11" xfId="13" applyFont="1" applyFill="1" applyBorder="1" applyAlignment="1">
      <alignment vertical="top"/>
    </xf>
    <xf numFmtId="43" fontId="10" fillId="3" borderId="0" xfId="3" applyFont="1" applyFill="1" applyBorder="1" applyAlignment="1">
      <alignment vertical="top"/>
    </xf>
    <xf numFmtId="43" fontId="10" fillId="4" borderId="14" xfId="3" applyFont="1" applyFill="1" applyBorder="1" applyAlignment="1">
      <alignment vertical="top"/>
    </xf>
    <xf numFmtId="0" fontId="10" fillId="0" borderId="15" xfId="13" applyFont="1" applyFill="1" applyBorder="1" applyAlignment="1">
      <alignment vertical="top"/>
    </xf>
    <xf numFmtId="43" fontId="10" fillId="3" borderId="16" xfId="3" applyFont="1" applyFill="1" applyBorder="1" applyAlignment="1">
      <alignment vertical="top"/>
    </xf>
    <xf numFmtId="43" fontId="10" fillId="3" borderId="9" xfId="3" applyFont="1" applyFill="1" applyBorder="1" applyAlignment="1">
      <alignment vertical="top"/>
    </xf>
    <xf numFmtId="43" fontId="10" fillId="0" borderId="17" xfId="3" applyFont="1" applyFill="1" applyBorder="1" applyAlignment="1">
      <alignment vertical="top"/>
    </xf>
    <xf numFmtId="43" fontId="10" fillId="0" borderId="18" xfId="3" applyFont="1" applyFill="1" applyBorder="1" applyAlignment="1">
      <alignment vertical="top"/>
    </xf>
    <xf numFmtId="43" fontId="10" fillId="0" borderId="16" xfId="3" applyFont="1" applyFill="1" applyBorder="1" applyAlignment="1">
      <alignment vertical="top"/>
    </xf>
    <xf numFmtId="43" fontId="10"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10" fillId="0" borderId="21" xfId="3" applyFont="1" applyFill="1" applyBorder="1" applyAlignment="1">
      <alignment vertical="top"/>
    </xf>
    <xf numFmtId="43" fontId="10" fillId="0" borderId="9" xfId="3" applyFont="1" applyFill="1" applyBorder="1" applyAlignment="1">
      <alignment vertical="top"/>
    </xf>
    <xf numFmtId="43" fontId="10" fillId="3" borderId="20" xfId="3" applyFont="1" applyFill="1" applyBorder="1" applyAlignment="1">
      <alignment vertical="top"/>
    </xf>
    <xf numFmtId="43" fontId="10" fillId="3" borderId="22" xfId="3" applyFont="1" applyFill="1" applyBorder="1" applyAlignment="1">
      <alignment vertical="top"/>
    </xf>
    <xf numFmtId="43" fontId="10" fillId="3" borderId="17" xfId="3" applyFont="1" applyFill="1" applyBorder="1" applyAlignment="1">
      <alignment vertical="top"/>
    </xf>
    <xf numFmtId="43" fontId="10" fillId="3" borderId="18" xfId="3" applyFont="1" applyFill="1" applyBorder="1" applyAlignment="1">
      <alignment vertical="top"/>
    </xf>
    <xf numFmtId="43" fontId="10" fillId="5" borderId="23" xfId="6" applyFont="1" applyFill="1" applyBorder="1" applyAlignment="1">
      <alignment vertical="top"/>
    </xf>
    <xf numFmtId="43" fontId="10" fillId="5" borderId="14" xfId="6" applyFont="1" applyFill="1" applyBorder="1" applyAlignment="1">
      <alignment vertical="top"/>
    </xf>
    <xf numFmtId="0" fontId="11" fillId="0" borderId="0" xfId="13" applyFont="1"/>
    <xf numFmtId="0" fontId="10" fillId="3" borderId="0" xfId="13" applyFont="1" applyFill="1"/>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5" fillId="0" borderId="0" xfId="0" applyFont="1" applyFill="1" applyBorder="1" applyAlignment="1">
      <alignment horizontal="lef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7" fillId="0" borderId="1" xfId="0" applyFont="1" applyFill="1" applyBorder="1" applyAlignment="1">
      <alignment horizontal="right" vertical="center" wrapText="1" indent="2"/>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9" fillId="0" borderId="0" xfId="0" applyFont="1" applyFill="1" applyBorder="1"/>
    <xf numFmtId="0" fontId="19" fillId="0" borderId="0" xfId="0" applyFont="1" applyBorder="1"/>
    <xf numFmtId="43" fontId="19" fillId="0" borderId="0" xfId="2" applyFont="1" applyBorder="1" applyAlignment="1"/>
    <xf numFmtId="0" fontId="19" fillId="0" borderId="0" xfId="2" applyNumberFormat="1" applyFont="1" applyBorder="1" applyAlignment="1"/>
    <xf numFmtId="43" fontId="19" fillId="0" borderId="0" xfId="2" applyFont="1" applyFill="1" applyBorder="1" applyAlignment="1"/>
    <xf numFmtId="0" fontId="0" fillId="0" borderId="0" xfId="0" applyBorder="1" applyAlignment="1"/>
    <xf numFmtId="0" fontId="0" fillId="0" borderId="0" xfId="0" applyBorder="1"/>
    <xf numFmtId="0" fontId="19" fillId="0" borderId="0" xfId="2" applyNumberFormat="1" applyFont="1" applyFill="1" applyBorder="1"/>
    <xf numFmtId="14" fontId="19"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5" applyFont="1" applyBorder="1" applyAlignment="1">
      <alignment wrapText="1"/>
    </xf>
    <xf numFmtId="0" fontId="10" fillId="0" borderId="0" xfId="13" applyFont="1" applyFill="1"/>
    <xf numFmtId="0" fontId="4" fillId="0" borderId="0" xfId="0" applyFont="1" applyAlignment="1">
      <alignment horizontal="left" vertical="top" wrapText="1"/>
    </xf>
    <xf numFmtId="0" fontId="4" fillId="0" borderId="0" xfId="0" applyFont="1" applyAlignment="1">
      <alignment horizontal="center"/>
    </xf>
    <xf numFmtId="0" fontId="1" fillId="0" borderId="0" xfId="0" applyFont="1" applyAlignment="1">
      <alignment horizontal="right"/>
    </xf>
    <xf numFmtId="0" fontId="10" fillId="0" borderId="1" xfId="0" applyFont="1" applyBorder="1" applyAlignment="1">
      <alignment horizontal="left" vertical="center" wrapText="1"/>
    </xf>
    <xf numFmtId="0" fontId="11" fillId="0" borderId="0" xfId="0" applyFont="1" applyFill="1" applyAlignment="1">
      <alignment horizontal="center" vertical="top"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657225</xdr:colOff>
      <xdr:row>45</xdr:row>
      <xdr:rowOff>47625</xdr:rowOff>
    </xdr:from>
    <xdr:to>
      <xdr:col>11</xdr:col>
      <xdr:colOff>819150</xdr:colOff>
      <xdr:row>49</xdr:row>
      <xdr:rowOff>114300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201025" y="826770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C26" sqref="C26"/>
    </sheetView>
  </sheetViews>
  <sheetFormatPr defaultRowHeight="12.75" x14ac:dyDescent="0.2"/>
  <cols>
    <col min="1" max="15" width="14" customWidth="1"/>
  </cols>
  <sheetData>
    <row r="1" spans="1:15" ht="18" x14ac:dyDescent="0.25">
      <c r="A1" s="18" t="s">
        <v>25</v>
      </c>
    </row>
    <row r="2" spans="1:15" ht="18" x14ac:dyDescent="0.25">
      <c r="A2" s="19"/>
    </row>
    <row r="3" spans="1:15" ht="18" x14ac:dyDescent="0.25">
      <c r="A3" s="20" t="s">
        <v>91</v>
      </c>
    </row>
    <row r="4" spans="1:15" ht="13.5" thickBot="1" x14ac:dyDescent="0.25"/>
    <row r="5" spans="1:15" ht="13.5" thickBot="1" x14ac:dyDescent="0.25">
      <c r="B5" s="127" t="s">
        <v>99</v>
      </c>
      <c r="C5" s="128"/>
      <c r="D5" s="128"/>
      <c r="E5" s="128"/>
      <c r="F5" s="128"/>
      <c r="G5" s="129"/>
      <c r="I5" s="127" t="s">
        <v>100</v>
      </c>
      <c r="J5" s="128"/>
      <c r="K5" s="128"/>
      <c r="L5" s="128"/>
      <c r="M5" s="128"/>
      <c r="N5" s="129"/>
    </row>
    <row r="6" spans="1:15" ht="51" x14ac:dyDescent="0.2">
      <c r="A6" s="3" t="s">
        <v>117</v>
      </c>
      <c r="B6" s="3" t="s">
        <v>3</v>
      </c>
      <c r="C6" s="3" t="s">
        <v>125</v>
      </c>
      <c r="D6" s="3" t="s">
        <v>93</v>
      </c>
      <c r="E6" s="3" t="s">
        <v>94</v>
      </c>
      <c r="F6" s="3" t="s">
        <v>95</v>
      </c>
      <c r="G6" s="3" t="s">
        <v>96</v>
      </c>
      <c r="H6" s="3" t="s">
        <v>92</v>
      </c>
      <c r="I6" s="3" t="s">
        <v>97</v>
      </c>
      <c r="J6" s="3" t="s">
        <v>98</v>
      </c>
      <c r="K6" s="3" t="s">
        <v>93</v>
      </c>
      <c r="L6" s="3" t="s">
        <v>94</v>
      </c>
      <c r="M6" s="3" t="s">
        <v>95</v>
      </c>
      <c r="N6" s="3" t="s">
        <v>96</v>
      </c>
      <c r="O6" s="3" t="s">
        <v>263</v>
      </c>
    </row>
    <row r="7" spans="1:15" x14ac:dyDescent="0.2">
      <c r="A7" s="23" t="s">
        <v>29</v>
      </c>
      <c r="B7" s="23" t="s">
        <v>30</v>
      </c>
      <c r="C7" s="23" t="s">
        <v>76</v>
      </c>
      <c r="D7" s="23" t="s">
        <v>31</v>
      </c>
      <c r="E7" s="23" t="s">
        <v>32</v>
      </c>
      <c r="F7" s="23" t="s">
        <v>33</v>
      </c>
      <c r="G7" s="23" t="s">
        <v>34</v>
      </c>
      <c r="H7" s="23" t="s">
        <v>35</v>
      </c>
      <c r="I7" s="23" t="s">
        <v>36</v>
      </c>
      <c r="J7" s="23" t="s">
        <v>37</v>
      </c>
      <c r="K7" s="23" t="s">
        <v>38</v>
      </c>
      <c r="L7" s="23" t="s">
        <v>39</v>
      </c>
      <c r="M7" s="23" t="s">
        <v>40</v>
      </c>
      <c r="N7" s="23" t="s">
        <v>41</v>
      </c>
      <c r="O7" s="23" t="s">
        <v>42</v>
      </c>
    </row>
    <row r="10" spans="1:15" x14ac:dyDescent="0.2">
      <c r="A10" s="38" t="s">
        <v>52</v>
      </c>
      <c r="B10" t="s">
        <v>261</v>
      </c>
    </row>
    <row r="11" spans="1:15" x14ac:dyDescent="0.2">
      <c r="A11" s="39" t="s">
        <v>53</v>
      </c>
      <c r="B11" t="s">
        <v>118</v>
      </c>
    </row>
    <row r="12" spans="1:15" x14ac:dyDescent="0.2">
      <c r="A12" s="39" t="s">
        <v>85</v>
      </c>
      <c r="B12" t="s">
        <v>126</v>
      </c>
    </row>
    <row r="13" spans="1:15" x14ac:dyDescent="0.2">
      <c r="A13" s="39" t="s">
        <v>54</v>
      </c>
      <c r="B13" t="s">
        <v>127</v>
      </c>
    </row>
    <row r="14" spans="1:15" x14ac:dyDescent="0.2">
      <c r="A14" s="39" t="s">
        <v>55</v>
      </c>
      <c r="B14" t="s">
        <v>128</v>
      </c>
    </row>
    <row r="15" spans="1:15" x14ac:dyDescent="0.2">
      <c r="A15" s="39" t="s">
        <v>56</v>
      </c>
      <c r="B15" s="104" t="s">
        <v>244</v>
      </c>
    </row>
    <row r="16" spans="1:15" x14ac:dyDescent="0.2">
      <c r="A16" s="39" t="s">
        <v>57</v>
      </c>
      <c r="B16" t="s">
        <v>133</v>
      </c>
    </row>
    <row r="17" spans="1:2" x14ac:dyDescent="0.2">
      <c r="A17" s="39" t="s">
        <v>58</v>
      </c>
      <c r="B17" s="104" t="s">
        <v>245</v>
      </c>
    </row>
    <row r="18" spans="1:2" x14ac:dyDescent="0.2">
      <c r="A18" s="39" t="s">
        <v>59</v>
      </c>
      <c r="B18" t="s">
        <v>129</v>
      </c>
    </row>
    <row r="19" spans="1:2" x14ac:dyDescent="0.2">
      <c r="A19" s="39" t="s">
        <v>60</v>
      </c>
      <c r="B19" t="s">
        <v>130</v>
      </c>
    </row>
    <row r="20" spans="1:2" x14ac:dyDescent="0.2">
      <c r="A20" s="39" t="s">
        <v>61</v>
      </c>
      <c r="B20" t="s">
        <v>131</v>
      </c>
    </row>
    <row r="21" spans="1:2" x14ac:dyDescent="0.2">
      <c r="A21" s="39" t="s">
        <v>62</v>
      </c>
      <c r="B21" t="s">
        <v>132</v>
      </c>
    </row>
    <row r="22" spans="1:2" x14ac:dyDescent="0.2">
      <c r="A22" s="39" t="s">
        <v>63</v>
      </c>
      <c r="B22" s="104" t="s">
        <v>246</v>
      </c>
    </row>
    <row r="23" spans="1:2" x14ac:dyDescent="0.2">
      <c r="A23" s="39" t="s">
        <v>64</v>
      </c>
      <c r="B23" t="s">
        <v>134</v>
      </c>
    </row>
    <row r="24" spans="1:2" x14ac:dyDescent="0.2">
      <c r="A24" s="39" t="s">
        <v>65</v>
      </c>
      <c r="B24" t="s">
        <v>321</v>
      </c>
    </row>
    <row r="29" spans="1:2" ht="14.25" x14ac:dyDescent="0.2">
      <c r="B29" s="40"/>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1"/>
  <sheetViews>
    <sheetView zoomScaleNormal="100" workbookViewId="0">
      <pane ySplit="7" topLeftCell="A8" activePane="bottomLeft" state="frozen"/>
      <selection pane="bottomLeft" activeCell="AI6" sqref="AI6"/>
    </sheetView>
  </sheetViews>
  <sheetFormatPr defaultRowHeight="12.75" x14ac:dyDescent="0.2"/>
  <cols>
    <col min="1" max="39" width="14.140625" customWidth="1"/>
  </cols>
  <sheetData>
    <row r="1" spans="1:40" ht="18" x14ac:dyDescent="0.25">
      <c r="A1" s="18" t="s">
        <v>25</v>
      </c>
      <c r="B1" s="18"/>
    </row>
    <row r="2" spans="1:40" ht="18" x14ac:dyDescent="0.25">
      <c r="A2" s="19"/>
      <c r="B2" s="19"/>
    </row>
    <row r="3" spans="1:40" ht="18" x14ac:dyDescent="0.25">
      <c r="A3" s="20" t="s">
        <v>77</v>
      </c>
      <c r="B3" s="20"/>
    </row>
    <row r="4" spans="1:40" ht="18.75" thickBot="1" x14ac:dyDescent="0.3">
      <c r="A4" s="20"/>
      <c r="B4" s="20"/>
    </row>
    <row r="5" spans="1:40" s="44" customFormat="1" ht="13.5" thickBot="1" x14ac:dyDescent="0.25">
      <c r="A5" s="43"/>
      <c r="B5" s="130" t="s">
        <v>322</v>
      </c>
      <c r="C5" s="131"/>
      <c r="D5" s="132"/>
      <c r="E5" s="130" t="s">
        <v>228</v>
      </c>
      <c r="F5" s="131"/>
      <c r="G5" s="131"/>
      <c r="H5" s="131"/>
      <c r="I5" s="131"/>
      <c r="J5" s="131"/>
      <c r="K5" s="131"/>
      <c r="L5" s="131"/>
      <c r="M5" s="132"/>
      <c r="N5" s="130" t="s">
        <v>273</v>
      </c>
      <c r="O5" s="131"/>
      <c r="P5" s="131"/>
      <c r="Q5" s="131"/>
      <c r="R5" s="131"/>
      <c r="S5" s="131"/>
      <c r="T5" s="132"/>
      <c r="U5" s="130" t="s">
        <v>237</v>
      </c>
      <c r="V5" s="131"/>
      <c r="W5" s="131"/>
      <c r="X5" s="131"/>
      <c r="Y5" s="131"/>
      <c r="Z5" s="131"/>
      <c r="AA5" s="131"/>
      <c r="AB5" s="131"/>
      <c r="AC5" s="132"/>
      <c r="AD5" s="130" t="s">
        <v>233</v>
      </c>
      <c r="AE5" s="131"/>
      <c r="AF5" s="131"/>
      <c r="AG5" s="131"/>
      <c r="AH5" s="131"/>
      <c r="AI5" s="131"/>
      <c r="AJ5" s="131"/>
      <c r="AK5" s="131"/>
      <c r="AL5" s="132"/>
      <c r="AM5" s="45"/>
    </row>
    <row r="6" spans="1:40" s="42" customFormat="1" ht="63.75" x14ac:dyDescent="0.2">
      <c r="A6" s="4" t="s">
        <v>313</v>
      </c>
      <c r="B6" s="4" t="s">
        <v>117</v>
      </c>
      <c r="C6" s="4" t="s">
        <v>3</v>
      </c>
      <c r="D6" s="4" t="s">
        <v>139</v>
      </c>
      <c r="E6" s="4" t="s">
        <v>175</v>
      </c>
      <c r="F6" s="4" t="s">
        <v>159</v>
      </c>
      <c r="G6" s="4" t="s">
        <v>236</v>
      </c>
      <c r="H6" s="4" t="s">
        <v>176</v>
      </c>
      <c r="I6" s="4" t="s">
        <v>141</v>
      </c>
      <c r="J6" s="4" t="s">
        <v>161</v>
      </c>
      <c r="K6" s="4" t="s">
        <v>138</v>
      </c>
      <c r="L6" s="4" t="s">
        <v>227</v>
      </c>
      <c r="M6" s="4" t="s">
        <v>229</v>
      </c>
      <c r="N6" s="4" t="s">
        <v>0</v>
      </c>
      <c r="O6" s="4" t="s">
        <v>119</v>
      </c>
      <c r="P6" s="4" t="s">
        <v>1</v>
      </c>
      <c r="Q6" s="4" t="s">
        <v>2</v>
      </c>
      <c r="R6" s="4" t="s">
        <v>10</v>
      </c>
      <c r="S6" s="4" t="s">
        <v>136</v>
      </c>
      <c r="T6" s="4" t="s">
        <v>135</v>
      </c>
      <c r="U6" s="4" t="s">
        <v>15</v>
      </c>
      <c r="V6" s="4" t="s">
        <v>160</v>
      </c>
      <c r="W6" s="4" t="s">
        <v>4</v>
      </c>
      <c r="X6" s="4" t="s">
        <v>230</v>
      </c>
      <c r="Y6" s="4" t="s">
        <v>23</v>
      </c>
      <c r="Z6" s="4" t="s">
        <v>24</v>
      </c>
      <c r="AA6" s="4" t="s">
        <v>101</v>
      </c>
      <c r="AB6" s="4" t="s">
        <v>231</v>
      </c>
      <c r="AC6" s="4" t="s">
        <v>137</v>
      </c>
      <c r="AD6" s="4" t="s">
        <v>140</v>
      </c>
      <c r="AE6" s="4" t="s">
        <v>164</v>
      </c>
      <c r="AF6" s="4" t="s">
        <v>234</v>
      </c>
      <c r="AG6" s="4" t="s">
        <v>162</v>
      </c>
      <c r="AH6" s="4" t="s">
        <v>163</v>
      </c>
      <c r="AI6" s="4" t="s">
        <v>232</v>
      </c>
      <c r="AJ6" s="4" t="s">
        <v>156</v>
      </c>
      <c r="AK6" s="4" t="s">
        <v>157</v>
      </c>
      <c r="AL6" s="4" t="s">
        <v>158</v>
      </c>
      <c r="AM6" s="4" t="s">
        <v>235</v>
      </c>
    </row>
    <row r="7" spans="1:40" s="42" customFormat="1" x14ac:dyDescent="0.2">
      <c r="A7" s="46" t="s">
        <v>29</v>
      </c>
      <c r="B7" s="46" t="s">
        <v>30</v>
      </c>
      <c r="C7" s="46" t="s">
        <v>76</v>
      </c>
      <c r="D7" s="46" t="s">
        <v>31</v>
      </c>
      <c r="E7" s="46" t="s">
        <v>32</v>
      </c>
      <c r="F7" s="46" t="s">
        <v>33</v>
      </c>
      <c r="G7" s="46" t="s">
        <v>34</v>
      </c>
      <c r="H7" s="23" t="s">
        <v>35</v>
      </c>
      <c r="I7" s="23" t="s">
        <v>36</v>
      </c>
      <c r="J7" s="23" t="s">
        <v>37</v>
      </c>
      <c r="K7" s="23" t="s">
        <v>38</v>
      </c>
      <c r="L7" s="23" t="s">
        <v>39</v>
      </c>
      <c r="M7" s="23" t="s">
        <v>40</v>
      </c>
      <c r="N7" s="23" t="s">
        <v>41</v>
      </c>
      <c r="O7" s="23" t="s">
        <v>42</v>
      </c>
      <c r="P7" s="23" t="s">
        <v>43</v>
      </c>
      <c r="Q7" s="23" t="s">
        <v>45</v>
      </c>
      <c r="R7" s="23" t="s">
        <v>46</v>
      </c>
      <c r="S7" s="23" t="s">
        <v>47</v>
      </c>
      <c r="T7" s="23" t="s">
        <v>48</v>
      </c>
      <c r="U7" s="23" t="s">
        <v>50</v>
      </c>
      <c r="V7" s="23" t="s">
        <v>51</v>
      </c>
      <c r="W7" s="23" t="s">
        <v>103</v>
      </c>
      <c r="X7" s="23" t="s">
        <v>104</v>
      </c>
      <c r="Y7" s="23" t="s">
        <v>142</v>
      </c>
      <c r="Z7" s="23" t="s">
        <v>143</v>
      </c>
      <c r="AA7" s="23" t="s">
        <v>144</v>
      </c>
      <c r="AB7" s="23" t="s">
        <v>145</v>
      </c>
      <c r="AC7" s="23" t="s">
        <v>146</v>
      </c>
      <c r="AD7" s="23" t="s">
        <v>147</v>
      </c>
      <c r="AE7" s="23" t="s">
        <v>148</v>
      </c>
      <c r="AF7" s="23" t="s">
        <v>149</v>
      </c>
      <c r="AG7" s="23" t="s">
        <v>150</v>
      </c>
      <c r="AH7" s="23" t="s">
        <v>151</v>
      </c>
      <c r="AI7" s="23" t="s">
        <v>152</v>
      </c>
      <c r="AJ7" s="23" t="s">
        <v>153</v>
      </c>
      <c r="AK7" s="23" t="s">
        <v>154</v>
      </c>
      <c r="AL7" s="23" t="s">
        <v>155</v>
      </c>
      <c r="AM7" s="23" t="s">
        <v>243</v>
      </c>
    </row>
    <row r="8" spans="1:40" s="111" customFormat="1" x14ac:dyDescent="0.2">
      <c r="A8" s="106" t="s">
        <v>260</v>
      </c>
      <c r="B8" s="107" t="s">
        <v>251</v>
      </c>
      <c r="C8" s="107" t="s">
        <v>253</v>
      </c>
      <c r="D8" s="107"/>
      <c r="E8" s="108">
        <v>7000</v>
      </c>
      <c r="F8" s="110">
        <v>5</v>
      </c>
      <c r="G8" s="110">
        <v>0.8</v>
      </c>
      <c r="H8" s="110">
        <f>E8/G8</f>
        <v>8750</v>
      </c>
      <c r="I8" s="110">
        <f t="shared" ref="I8:I9" si="0">F8/G8</f>
        <v>6.25</v>
      </c>
      <c r="J8" s="108">
        <v>4000</v>
      </c>
      <c r="K8" s="108">
        <v>1000</v>
      </c>
      <c r="L8" s="110">
        <v>150</v>
      </c>
      <c r="M8" s="108">
        <v>150000</v>
      </c>
      <c r="N8" s="109" t="s">
        <v>256</v>
      </c>
      <c r="O8" s="114">
        <v>43831</v>
      </c>
      <c r="P8" s="113" t="s">
        <v>257</v>
      </c>
      <c r="Q8" s="114">
        <v>43845</v>
      </c>
      <c r="R8" s="109" t="s">
        <v>252</v>
      </c>
      <c r="S8" s="109" t="s">
        <v>254</v>
      </c>
      <c r="T8" s="108">
        <v>0.8</v>
      </c>
      <c r="U8" s="108" t="s">
        <v>258</v>
      </c>
      <c r="V8" s="108">
        <v>8</v>
      </c>
      <c r="W8" s="108" t="s">
        <v>255</v>
      </c>
      <c r="X8" s="108">
        <v>10000</v>
      </c>
      <c r="Y8" s="108">
        <v>0</v>
      </c>
      <c r="Z8" s="108">
        <v>0</v>
      </c>
      <c r="AA8" s="108">
        <v>0</v>
      </c>
      <c r="AB8" s="108">
        <f t="shared" ref="AB8:AB9" si="1">X8-Y8-Z8+AA8</f>
        <v>10000</v>
      </c>
      <c r="AC8" s="108">
        <f>AB8/T8</f>
        <v>12500</v>
      </c>
      <c r="AD8" s="108">
        <f>H8/L8*V8</f>
        <v>466.66666666666669</v>
      </c>
      <c r="AE8" s="108">
        <f t="shared" ref="AE8:AE9" si="2">I8/M8*X8</f>
        <v>0.41666666666666663</v>
      </c>
      <c r="AF8" s="108">
        <f>AC8+AD8+AE8</f>
        <v>12967.083333333332</v>
      </c>
      <c r="AG8" s="108">
        <f t="shared" ref="AG8:AG9" si="3">J8/L8*V8</f>
        <v>213.33333333333334</v>
      </c>
      <c r="AH8" s="108">
        <f t="shared" ref="AH8:AH9" si="4">K8/L8*V8</f>
        <v>53.333333333333336</v>
      </c>
      <c r="AI8" s="108"/>
      <c r="AJ8" s="108"/>
      <c r="AK8" s="108">
        <v>1000</v>
      </c>
      <c r="AL8" s="108"/>
      <c r="AM8" s="108">
        <f>SUM(AF8:AL8)</f>
        <v>14233.75</v>
      </c>
    </row>
    <row r="9" spans="1:40" s="112" customFormat="1" x14ac:dyDescent="0.2">
      <c r="A9" s="106" t="s">
        <v>260</v>
      </c>
      <c r="B9" s="107" t="s">
        <v>251</v>
      </c>
      <c r="C9" s="107" t="s">
        <v>253</v>
      </c>
      <c r="D9" s="107"/>
      <c r="E9" s="108">
        <v>7000</v>
      </c>
      <c r="F9" s="110">
        <v>5</v>
      </c>
      <c r="G9" s="110">
        <v>0.8</v>
      </c>
      <c r="H9" s="110">
        <f t="shared" ref="H9" si="5">E9/G9</f>
        <v>8750</v>
      </c>
      <c r="I9" s="110">
        <f t="shared" si="0"/>
        <v>6.25</v>
      </c>
      <c r="J9" s="108">
        <v>4000</v>
      </c>
      <c r="K9" s="108">
        <v>1000</v>
      </c>
      <c r="L9" s="110">
        <v>150</v>
      </c>
      <c r="M9" s="108">
        <v>150000</v>
      </c>
      <c r="N9" s="109" t="s">
        <v>256</v>
      </c>
      <c r="O9" s="114">
        <v>43831</v>
      </c>
      <c r="P9" s="113" t="s">
        <v>257</v>
      </c>
      <c r="Q9" s="114">
        <v>43845</v>
      </c>
      <c r="R9" s="109" t="s">
        <v>252</v>
      </c>
      <c r="S9" s="109" t="s">
        <v>254</v>
      </c>
      <c r="T9" s="108">
        <v>0.8</v>
      </c>
      <c r="U9" s="108" t="s">
        <v>259</v>
      </c>
      <c r="V9" s="108">
        <v>2</v>
      </c>
      <c r="W9" s="108" t="s">
        <v>255</v>
      </c>
      <c r="X9" s="108">
        <v>2000</v>
      </c>
      <c r="Y9" s="108">
        <v>0</v>
      </c>
      <c r="Z9" s="108">
        <v>0</v>
      </c>
      <c r="AA9" s="108">
        <v>0</v>
      </c>
      <c r="AB9" s="108">
        <f t="shared" si="1"/>
        <v>2000</v>
      </c>
      <c r="AC9" s="108">
        <f t="shared" ref="AC9" si="6">AB9/T9</f>
        <v>2500</v>
      </c>
      <c r="AD9" s="108">
        <f t="shared" ref="AD9" si="7">H9/L9*V9</f>
        <v>116.66666666666667</v>
      </c>
      <c r="AE9" s="108">
        <f t="shared" si="2"/>
        <v>8.3333333333333329E-2</v>
      </c>
      <c r="AF9" s="108">
        <f t="shared" ref="AF9" si="8">AC9+AD9+AE9</f>
        <v>2616.75</v>
      </c>
      <c r="AG9" s="108">
        <f t="shared" si="3"/>
        <v>53.333333333333336</v>
      </c>
      <c r="AH9" s="108">
        <f t="shared" si="4"/>
        <v>13.333333333333334</v>
      </c>
      <c r="AI9" s="108"/>
      <c r="AJ9" s="108"/>
      <c r="AK9" s="108">
        <v>200</v>
      </c>
      <c r="AL9" s="108"/>
      <c r="AM9" s="108">
        <f t="shared" ref="AM9" si="9">SUM(AF9:AL9)</f>
        <v>2883.416666666667</v>
      </c>
      <c r="AN9" s="111"/>
    </row>
    <row r="10" spans="1:40" x14ac:dyDescent="0.2">
      <c r="A10" s="48"/>
      <c r="B10" s="48"/>
      <c r="C10" s="48"/>
      <c r="D10" s="48"/>
      <c r="E10" s="50"/>
      <c r="F10" s="47"/>
      <c r="G10" s="47"/>
      <c r="H10" s="50"/>
      <c r="I10" s="47"/>
      <c r="J10" s="50"/>
      <c r="K10" s="50"/>
      <c r="L10" s="47"/>
      <c r="M10" s="50"/>
      <c r="N10" s="116"/>
      <c r="O10" s="115"/>
      <c r="P10" s="116"/>
      <c r="Q10" s="115"/>
      <c r="R10" s="116"/>
      <c r="S10" s="116"/>
      <c r="T10" s="49"/>
      <c r="U10" s="50"/>
      <c r="V10" s="50"/>
      <c r="W10" s="49"/>
      <c r="X10" s="49"/>
      <c r="Y10" s="49"/>
      <c r="Z10" s="49"/>
      <c r="AA10" s="49"/>
      <c r="AB10" s="50"/>
      <c r="AC10" s="50"/>
      <c r="AD10" s="50"/>
      <c r="AE10" s="50"/>
      <c r="AF10" s="50"/>
      <c r="AG10" s="50"/>
      <c r="AH10" s="50"/>
      <c r="AI10" s="50"/>
      <c r="AJ10" s="49"/>
      <c r="AK10" s="49"/>
      <c r="AL10" s="49"/>
      <c r="AM10" s="49"/>
    </row>
    <row r="12" spans="1:40" x14ac:dyDescent="0.2">
      <c r="A12" s="38" t="s">
        <v>52</v>
      </c>
      <c r="B12" s="104" t="s">
        <v>264</v>
      </c>
    </row>
    <row r="13" spans="1:40" x14ac:dyDescent="0.2">
      <c r="A13" s="39" t="s">
        <v>53</v>
      </c>
      <c r="B13" t="s">
        <v>165</v>
      </c>
    </row>
    <row r="14" spans="1:40" x14ac:dyDescent="0.2">
      <c r="A14" s="39" t="s">
        <v>85</v>
      </c>
      <c r="B14" t="s">
        <v>167</v>
      </c>
    </row>
    <row r="15" spans="1:40" x14ac:dyDescent="0.2">
      <c r="A15" s="39" t="s">
        <v>54</v>
      </c>
      <c r="B15" t="s">
        <v>166</v>
      </c>
    </row>
    <row r="16" spans="1:40" x14ac:dyDescent="0.2">
      <c r="A16" s="39" t="s">
        <v>55</v>
      </c>
      <c r="B16" s="105" t="s">
        <v>265</v>
      </c>
    </row>
    <row r="17" spans="1:2" x14ac:dyDescent="0.2">
      <c r="A17" s="39" t="s">
        <v>56</v>
      </c>
      <c r="B17" s="105" t="s">
        <v>266</v>
      </c>
    </row>
    <row r="18" spans="1:2" x14ac:dyDescent="0.2">
      <c r="A18" s="39" t="s">
        <v>57</v>
      </c>
      <c r="B18" s="105" t="s">
        <v>267</v>
      </c>
    </row>
    <row r="19" spans="1:2" x14ac:dyDescent="0.2">
      <c r="A19" s="39" t="s">
        <v>58</v>
      </c>
      <c r="B19" s="105" t="s">
        <v>268</v>
      </c>
    </row>
    <row r="20" spans="1:2" x14ac:dyDescent="0.2">
      <c r="A20" s="39" t="s">
        <v>59</v>
      </c>
      <c r="B20" s="105" t="s">
        <v>269</v>
      </c>
    </row>
    <row r="21" spans="1:2" x14ac:dyDescent="0.2">
      <c r="A21" s="39" t="s">
        <v>60</v>
      </c>
      <c r="B21" s="105" t="s">
        <v>325</v>
      </c>
    </row>
    <row r="22" spans="1:2" x14ac:dyDescent="0.2">
      <c r="A22" s="39" t="s">
        <v>61</v>
      </c>
      <c r="B22" s="104" t="s">
        <v>270</v>
      </c>
    </row>
    <row r="23" spans="1:2" x14ac:dyDescent="0.2">
      <c r="A23" s="39" t="s">
        <v>62</v>
      </c>
      <c r="B23" t="s">
        <v>271</v>
      </c>
    </row>
    <row r="24" spans="1:2" x14ac:dyDescent="0.2">
      <c r="A24" s="39" t="s">
        <v>63</v>
      </c>
      <c r="B24" s="105" t="s">
        <v>247</v>
      </c>
    </row>
    <row r="25" spans="1:2" x14ac:dyDescent="0.2">
      <c r="A25" s="39" t="s">
        <v>64</v>
      </c>
      <c r="B25" t="s">
        <v>168</v>
      </c>
    </row>
    <row r="26" spans="1:2" x14ac:dyDescent="0.2">
      <c r="A26" s="14" t="s">
        <v>65</v>
      </c>
      <c r="B26" t="s">
        <v>169</v>
      </c>
    </row>
    <row r="27" spans="1:2" x14ac:dyDescent="0.2">
      <c r="A27" s="14" t="s">
        <v>67</v>
      </c>
      <c r="B27" s="104" t="s">
        <v>248</v>
      </c>
    </row>
    <row r="28" spans="1:2" x14ac:dyDescent="0.2">
      <c r="A28" s="14" t="s">
        <v>69</v>
      </c>
      <c r="B28" s="15" t="s">
        <v>170</v>
      </c>
    </row>
    <row r="29" spans="1:2" x14ac:dyDescent="0.2">
      <c r="A29" s="14" t="s">
        <v>70</v>
      </c>
      <c r="B29" t="s">
        <v>275</v>
      </c>
    </row>
    <row r="30" spans="1:2" x14ac:dyDescent="0.2">
      <c r="A30" s="14" t="s">
        <v>71</v>
      </c>
      <c r="B30" s="105" t="s">
        <v>274</v>
      </c>
    </row>
    <row r="31" spans="1:2" x14ac:dyDescent="0.2">
      <c r="A31" s="14" t="s">
        <v>72</v>
      </c>
      <c r="B31" s="105" t="s">
        <v>276</v>
      </c>
    </row>
    <row r="32" spans="1:2" x14ac:dyDescent="0.2">
      <c r="A32" s="14" t="s">
        <v>74</v>
      </c>
      <c r="B32" s="15" t="s">
        <v>188</v>
      </c>
    </row>
    <row r="33" spans="1:16" x14ac:dyDescent="0.2">
      <c r="A33" s="14" t="s">
        <v>75</v>
      </c>
      <c r="B33" s="105" t="s">
        <v>281</v>
      </c>
    </row>
    <row r="34" spans="1:16" x14ac:dyDescent="0.2">
      <c r="A34" s="14" t="s">
        <v>111</v>
      </c>
      <c r="B34" s="15" t="s">
        <v>171</v>
      </c>
    </row>
    <row r="35" spans="1:16" x14ac:dyDescent="0.2">
      <c r="A35" s="14" t="s">
        <v>112</v>
      </c>
      <c r="B35" t="s">
        <v>238</v>
      </c>
    </row>
    <row r="36" spans="1:16" x14ac:dyDescent="0.2">
      <c r="A36" s="14" t="s">
        <v>172</v>
      </c>
      <c r="B36" s="105" t="s">
        <v>277</v>
      </c>
    </row>
    <row r="37" spans="1:16" x14ac:dyDescent="0.2">
      <c r="A37" s="14" t="s">
        <v>173</v>
      </c>
      <c r="B37" s="15" t="s">
        <v>239</v>
      </c>
    </row>
    <row r="38" spans="1:16" x14ac:dyDescent="0.2">
      <c r="A38" s="14" t="s">
        <v>174</v>
      </c>
      <c r="B38" t="s">
        <v>189</v>
      </c>
    </row>
    <row r="39" spans="1:16" x14ac:dyDescent="0.2">
      <c r="A39" s="14" t="s">
        <v>177</v>
      </c>
      <c r="B39" s="15" t="s">
        <v>240</v>
      </c>
      <c r="P39" s="15"/>
    </row>
    <row r="40" spans="1:16" x14ac:dyDescent="0.2">
      <c r="A40" s="39" t="s">
        <v>178</v>
      </c>
      <c r="B40" s="105" t="s">
        <v>278</v>
      </c>
      <c r="P40" s="15"/>
    </row>
    <row r="41" spans="1:16" x14ac:dyDescent="0.2">
      <c r="A41" s="39" t="s">
        <v>179</v>
      </c>
      <c r="B41" s="105" t="s">
        <v>279</v>
      </c>
      <c r="P41" s="15"/>
    </row>
    <row r="42" spans="1:16" x14ac:dyDescent="0.2">
      <c r="A42" s="39" t="s">
        <v>180</v>
      </c>
      <c r="B42" s="105" t="s">
        <v>284</v>
      </c>
    </row>
    <row r="43" spans="1:16" x14ac:dyDescent="0.2">
      <c r="A43" s="39" t="s">
        <v>181</v>
      </c>
      <c r="B43" s="105" t="s">
        <v>285</v>
      </c>
      <c r="P43" s="15"/>
    </row>
    <row r="44" spans="1:16" x14ac:dyDescent="0.2">
      <c r="A44" s="39" t="s">
        <v>182</v>
      </c>
      <c r="B44" s="105" t="s">
        <v>282</v>
      </c>
      <c r="P44" s="15"/>
    </row>
    <row r="45" spans="1:16" x14ac:dyDescent="0.2">
      <c r="A45" s="14" t="s">
        <v>183</v>
      </c>
      <c r="B45" t="s">
        <v>283</v>
      </c>
      <c r="P45" s="15"/>
    </row>
    <row r="46" spans="1:16" x14ac:dyDescent="0.2">
      <c r="A46" s="14" t="s">
        <v>184</v>
      </c>
      <c r="B46" s="15" t="s">
        <v>241</v>
      </c>
      <c r="P46" s="15"/>
    </row>
    <row r="47" spans="1:16" x14ac:dyDescent="0.2">
      <c r="A47" s="14" t="s">
        <v>185</v>
      </c>
      <c r="B47" s="15" t="s">
        <v>190</v>
      </c>
      <c r="P47" s="15"/>
    </row>
    <row r="48" spans="1:16" x14ac:dyDescent="0.2">
      <c r="A48" s="14" t="s">
        <v>186</v>
      </c>
      <c r="B48" s="15" t="s">
        <v>191</v>
      </c>
      <c r="P48" s="15"/>
    </row>
    <row r="49" spans="1:16" x14ac:dyDescent="0.2">
      <c r="A49" s="14" t="s">
        <v>187</v>
      </c>
      <c r="B49" s="15" t="s">
        <v>192</v>
      </c>
      <c r="P49" s="15"/>
    </row>
    <row r="50" spans="1:16" x14ac:dyDescent="0.2">
      <c r="A50" s="14" t="s">
        <v>242</v>
      </c>
      <c r="B50" s="105" t="s">
        <v>280</v>
      </c>
      <c r="P50" s="15"/>
    </row>
    <row r="51" spans="1:16" x14ac:dyDescent="0.2">
      <c r="A51" s="14"/>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J7" sqref="J7"/>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8" t="s">
        <v>25</v>
      </c>
      <c r="B1" s="18"/>
    </row>
    <row r="2" spans="1:10" ht="18" x14ac:dyDescent="0.25">
      <c r="A2" s="19"/>
      <c r="B2" s="19"/>
    </row>
    <row r="3" spans="1:10" ht="18" x14ac:dyDescent="0.25">
      <c r="A3" s="20" t="s">
        <v>318</v>
      </c>
      <c r="B3" s="20"/>
    </row>
    <row r="4" spans="1:10" ht="18" x14ac:dyDescent="0.25">
      <c r="A4" s="20"/>
      <c r="B4" s="20"/>
    </row>
    <row r="5" spans="1:10" ht="51" x14ac:dyDescent="0.2">
      <c r="A5" s="4" t="s">
        <v>3</v>
      </c>
      <c r="B5" s="4" t="s">
        <v>117</v>
      </c>
      <c r="C5" s="4" t="s">
        <v>10</v>
      </c>
      <c r="D5" s="4" t="s">
        <v>0</v>
      </c>
      <c r="E5" s="4" t="s">
        <v>119</v>
      </c>
      <c r="F5" s="4" t="s">
        <v>9</v>
      </c>
      <c r="G5" s="4" t="s">
        <v>27</v>
      </c>
      <c r="H5" s="4" t="s">
        <v>4</v>
      </c>
      <c r="I5" s="4" t="s">
        <v>121</v>
      </c>
      <c r="J5" s="4" t="s">
        <v>123</v>
      </c>
    </row>
    <row r="6" spans="1:10" x14ac:dyDescent="0.2">
      <c r="A6" s="23" t="s">
        <v>29</v>
      </c>
      <c r="B6" s="23" t="s">
        <v>30</v>
      </c>
      <c r="C6" s="23" t="s">
        <v>76</v>
      </c>
      <c r="D6" s="23" t="s">
        <v>31</v>
      </c>
      <c r="E6" s="23" t="s">
        <v>32</v>
      </c>
      <c r="F6" s="23" t="s">
        <v>33</v>
      </c>
      <c r="G6" s="23" t="s">
        <v>34</v>
      </c>
      <c r="H6" s="23" t="s">
        <v>35</v>
      </c>
      <c r="I6" s="23" t="s">
        <v>36</v>
      </c>
      <c r="J6" s="23" t="s">
        <v>37</v>
      </c>
    </row>
    <row r="7" spans="1:10" x14ac:dyDescent="0.2">
      <c r="J7" t="e">
        <f>I7/G7</f>
        <v>#DIV/0!</v>
      </c>
    </row>
    <row r="9" spans="1:10" x14ac:dyDescent="0.2">
      <c r="A9" s="38" t="s">
        <v>52</v>
      </c>
      <c r="B9" t="s">
        <v>118</v>
      </c>
    </row>
    <row r="10" spans="1:10" x14ac:dyDescent="0.2">
      <c r="A10" s="39" t="s">
        <v>53</v>
      </c>
      <c r="B10" t="s">
        <v>262</v>
      </c>
    </row>
    <row r="11" spans="1:10" x14ac:dyDescent="0.2">
      <c r="A11" s="39" t="s">
        <v>85</v>
      </c>
      <c r="B11" t="s">
        <v>272</v>
      </c>
    </row>
    <row r="12" spans="1:10" x14ac:dyDescent="0.2">
      <c r="A12" s="39" t="s">
        <v>54</v>
      </c>
      <c r="B12" t="s">
        <v>120</v>
      </c>
    </row>
    <row r="13" spans="1:10" x14ac:dyDescent="0.2">
      <c r="A13" s="39" t="s">
        <v>55</v>
      </c>
      <c r="B13" t="s">
        <v>286</v>
      </c>
    </row>
    <row r="14" spans="1:10" x14ac:dyDescent="0.2">
      <c r="A14" s="39" t="s">
        <v>56</v>
      </c>
      <c r="B14" t="s">
        <v>287</v>
      </c>
    </row>
    <row r="15" spans="1:10" x14ac:dyDescent="0.2">
      <c r="A15" s="39" t="s">
        <v>57</v>
      </c>
      <c r="B15" s="105" t="s">
        <v>288</v>
      </c>
    </row>
    <row r="16" spans="1:10" x14ac:dyDescent="0.2">
      <c r="A16" s="39" t="s">
        <v>58</v>
      </c>
      <c r="B16" s="15" t="s">
        <v>122</v>
      </c>
    </row>
    <row r="17" spans="1:2" x14ac:dyDescent="0.2">
      <c r="A17" s="39" t="s">
        <v>59</v>
      </c>
      <c r="B17" t="s">
        <v>289</v>
      </c>
    </row>
    <row r="18" spans="1:2" x14ac:dyDescent="0.2">
      <c r="A18" s="39" t="s">
        <v>60</v>
      </c>
      <c r="B18" s="15" t="s">
        <v>124</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46"/>
  <sheetViews>
    <sheetView showZeros="0" zoomScaleNormal="100" workbookViewId="0">
      <selection activeCell="L7" sqref="L7"/>
    </sheetView>
  </sheetViews>
  <sheetFormatPr defaultRowHeight="12.75" x14ac:dyDescent="0.2"/>
  <cols>
    <col min="1" max="2" width="13.5703125" style="27" customWidth="1"/>
    <col min="3" max="41" width="13.5703125" customWidth="1"/>
    <col min="42" max="43" width="10.7109375" customWidth="1"/>
  </cols>
  <sheetData>
    <row r="1" spans="1:46" s="1" customFormat="1" ht="18" x14ac:dyDescent="0.25">
      <c r="A1" s="18" t="s">
        <v>25</v>
      </c>
      <c r="B1" s="18"/>
    </row>
    <row r="2" spans="1:46" s="1" customFormat="1" ht="18" x14ac:dyDescent="0.25">
      <c r="A2" s="19"/>
      <c r="B2" s="19"/>
      <c r="C2" s="21"/>
      <c r="D2" s="21"/>
      <c r="E2" s="21"/>
      <c r="F2" s="21"/>
      <c r="G2" s="21"/>
      <c r="H2" s="21"/>
      <c r="I2" s="21"/>
      <c r="J2" s="21"/>
      <c r="K2" s="21"/>
      <c r="L2" s="21"/>
      <c r="M2" s="21"/>
      <c r="N2" s="21"/>
      <c r="O2" s="21"/>
    </row>
    <row r="3" spans="1:46" s="1" customFormat="1" ht="18" x14ac:dyDescent="0.25">
      <c r="A3" s="20" t="s">
        <v>319</v>
      </c>
      <c r="B3" s="20"/>
    </row>
    <row r="4" spans="1:46" s="1" customFormat="1" ht="18" x14ac:dyDescent="0.25">
      <c r="A4" s="3"/>
      <c r="B4" s="3"/>
      <c r="C4" s="4"/>
      <c r="D4" s="4"/>
      <c r="E4" s="4"/>
      <c r="F4" s="4"/>
      <c r="G4" s="4"/>
      <c r="H4" s="4"/>
      <c r="I4" s="4"/>
      <c r="J4" s="4"/>
      <c r="K4" s="4"/>
      <c r="L4" s="4"/>
      <c r="M4" s="4"/>
      <c r="N4" s="4"/>
      <c r="O4" s="4"/>
      <c r="P4" s="4"/>
      <c r="Q4" s="4"/>
      <c r="R4" s="4"/>
      <c r="S4" s="4"/>
      <c r="T4" s="4"/>
      <c r="U4" s="4"/>
      <c r="V4" s="4"/>
      <c r="W4" s="4"/>
      <c r="X4" s="4"/>
      <c r="Y4" s="4"/>
      <c r="Z4" s="4"/>
      <c r="AA4" s="4"/>
      <c r="AB4" s="4"/>
      <c r="AI4" s="4"/>
      <c r="AJ4" s="4"/>
      <c r="AK4" s="4"/>
      <c r="AL4" s="4"/>
      <c r="AM4" s="4"/>
      <c r="AN4" s="4"/>
      <c r="AO4" s="4"/>
      <c r="AP4" s="4"/>
      <c r="AQ4" s="4"/>
      <c r="AR4" s="4"/>
      <c r="AT4" s="4"/>
    </row>
    <row r="5" spans="1:46" s="22" customFormat="1" ht="114.75" x14ac:dyDescent="0.2">
      <c r="A5" s="3" t="s">
        <v>5</v>
      </c>
      <c r="B5" s="122" t="s">
        <v>346</v>
      </c>
      <c r="C5" s="4" t="s">
        <v>11</v>
      </c>
      <c r="D5" s="4" t="s">
        <v>6</v>
      </c>
      <c r="E5" s="4" t="s">
        <v>7</v>
      </c>
      <c r="F5" s="126" t="s">
        <v>355</v>
      </c>
      <c r="G5" s="126" t="s">
        <v>356</v>
      </c>
      <c r="H5" s="126" t="s">
        <v>357</v>
      </c>
      <c r="I5" s="126" t="s">
        <v>358</v>
      </c>
      <c r="J5" s="126" t="s">
        <v>359</v>
      </c>
      <c r="K5" s="126" t="s">
        <v>360</v>
      </c>
      <c r="L5" s="4" t="s">
        <v>15</v>
      </c>
      <c r="M5" s="4" t="s">
        <v>16</v>
      </c>
      <c r="N5" s="5" t="s">
        <v>26</v>
      </c>
      <c r="O5" s="4" t="s">
        <v>1</v>
      </c>
      <c r="P5" s="4" t="s">
        <v>2</v>
      </c>
      <c r="Q5" s="4" t="s">
        <v>17</v>
      </c>
      <c r="R5" s="4" t="s">
        <v>0</v>
      </c>
      <c r="S5" s="4" t="s">
        <v>22</v>
      </c>
      <c r="T5" s="4" t="s">
        <v>18</v>
      </c>
      <c r="U5" s="4" t="s">
        <v>27</v>
      </c>
      <c r="V5" s="4" t="s">
        <v>19</v>
      </c>
      <c r="W5" s="4" t="s">
        <v>28</v>
      </c>
      <c r="X5" s="4" t="s">
        <v>23</v>
      </c>
      <c r="Y5" s="4" t="s">
        <v>24</v>
      </c>
      <c r="Z5" s="4" t="s">
        <v>101</v>
      </c>
      <c r="AA5" s="4" t="s">
        <v>20</v>
      </c>
      <c r="AB5" s="4" t="s">
        <v>21</v>
      </c>
      <c r="AC5" s="4" t="s">
        <v>8</v>
      </c>
      <c r="AD5" s="4" t="s">
        <v>116</v>
      </c>
      <c r="AE5" s="4" t="s">
        <v>250</v>
      </c>
      <c r="AF5" s="4" t="s">
        <v>301</v>
      </c>
      <c r="AG5" s="4" t="s">
        <v>117</v>
      </c>
      <c r="AH5" s="117" t="s">
        <v>313</v>
      </c>
      <c r="AI5" s="4" t="s">
        <v>345</v>
      </c>
      <c r="AJ5" s="4" t="s">
        <v>328</v>
      </c>
      <c r="AK5" s="4" t="s">
        <v>329</v>
      </c>
      <c r="AL5" s="4" t="s">
        <v>330</v>
      </c>
      <c r="AM5" s="4" t="s">
        <v>331</v>
      </c>
      <c r="AN5" s="4" t="s">
        <v>326</v>
      </c>
      <c r="AO5" s="4" t="s">
        <v>327</v>
      </c>
      <c r="AP5" s="4"/>
    </row>
    <row r="6" spans="1:46" s="23" customFormat="1" x14ac:dyDescent="0.2">
      <c r="A6" s="23" t="s">
        <v>350</v>
      </c>
      <c r="B6" s="123" t="s">
        <v>347</v>
      </c>
      <c r="C6" s="23" t="s">
        <v>30</v>
      </c>
      <c r="D6" s="23" t="s">
        <v>76</v>
      </c>
      <c r="E6" s="23" t="s">
        <v>31</v>
      </c>
      <c r="F6" s="23" t="s">
        <v>32</v>
      </c>
      <c r="G6" s="23" t="s">
        <v>32</v>
      </c>
      <c r="H6" s="23" t="s">
        <v>32</v>
      </c>
      <c r="I6" s="23" t="s">
        <v>32</v>
      </c>
      <c r="J6" s="23" t="s">
        <v>32</v>
      </c>
      <c r="K6" s="23" t="s">
        <v>32</v>
      </c>
      <c r="L6" s="23" t="s">
        <v>33</v>
      </c>
      <c r="M6" s="23" t="s">
        <v>34</v>
      </c>
      <c r="N6" s="23" t="s">
        <v>35</v>
      </c>
      <c r="O6" s="23" t="s">
        <v>36</v>
      </c>
      <c r="P6" s="23" t="s">
        <v>37</v>
      </c>
      <c r="Q6" s="23" t="s">
        <v>38</v>
      </c>
      <c r="R6" s="23" t="s">
        <v>39</v>
      </c>
      <c r="S6" s="23" t="s">
        <v>40</v>
      </c>
      <c r="T6" s="23" t="s">
        <v>41</v>
      </c>
      <c r="U6" s="23" t="s">
        <v>42</v>
      </c>
      <c r="V6" s="23" t="s">
        <v>43</v>
      </c>
      <c r="W6" s="23" t="s">
        <v>44</v>
      </c>
      <c r="X6" s="23" t="s">
        <v>45</v>
      </c>
      <c r="Y6" s="23" t="s">
        <v>46</v>
      </c>
      <c r="Z6" s="23" t="s">
        <v>47</v>
      </c>
      <c r="AA6" s="23" t="s">
        <v>48</v>
      </c>
      <c r="AB6" s="23" t="s">
        <v>49</v>
      </c>
      <c r="AC6" s="23" t="s">
        <v>50</v>
      </c>
      <c r="AD6" s="23" t="s">
        <v>51</v>
      </c>
      <c r="AE6" s="23" t="s">
        <v>103</v>
      </c>
      <c r="AF6" s="23" t="s">
        <v>104</v>
      </c>
      <c r="AG6" s="23" t="s">
        <v>142</v>
      </c>
      <c r="AH6" s="23" t="s">
        <v>143</v>
      </c>
      <c r="AI6" s="23" t="s">
        <v>144</v>
      </c>
      <c r="AJ6" s="23" t="s">
        <v>145</v>
      </c>
      <c r="AK6" s="23" t="s">
        <v>332</v>
      </c>
      <c r="AL6" s="23" t="s">
        <v>146</v>
      </c>
      <c r="AM6" s="23" t="s">
        <v>333</v>
      </c>
      <c r="AN6" s="23" t="s">
        <v>147</v>
      </c>
      <c r="AO6" s="23" t="s">
        <v>334</v>
      </c>
    </row>
    <row r="7" spans="1:46" x14ac:dyDescent="0.2">
      <c r="A7" s="6"/>
      <c r="B7" s="6"/>
      <c r="L7" t="str">
        <f>CONCATENATE(F7,"-",G7,"-",H7,"-",I7,"-",J7,"-",K7)</f>
        <v>-----</v>
      </c>
      <c r="P7" s="7"/>
      <c r="Q7" s="8">
        <f>VALUE(ROUNDUP(MONTH(P7)/12*4,0)*3&amp;"/"&amp;YEAR(P7))</f>
        <v>61</v>
      </c>
      <c r="T7" s="9"/>
      <c r="U7" s="24"/>
      <c r="V7" s="25"/>
      <c r="W7" s="25" t="e">
        <f>V7/U7</f>
        <v>#DIV/0!</v>
      </c>
      <c r="X7" s="25"/>
      <c r="Y7" s="25"/>
      <c r="Z7" s="25"/>
      <c r="AA7" s="25">
        <f>V7-X7-Y7+Z7</f>
        <v>0</v>
      </c>
      <c r="AB7" s="25" t="e">
        <f>AA7/U7</f>
        <v>#DIV/0!</v>
      </c>
      <c r="AC7" s="25"/>
      <c r="AD7" s="25"/>
      <c r="AI7" s="25"/>
      <c r="AJ7" s="25"/>
      <c r="AK7" s="25" t="e">
        <f>AJ7/U7</f>
        <v>#DIV/0!</v>
      </c>
      <c r="AL7" s="25"/>
      <c r="AM7" s="25" t="e">
        <f>AL7/U7</f>
        <v>#DIV/0!</v>
      </c>
      <c r="AN7" s="25"/>
      <c r="AO7" s="25" t="e">
        <f>AN7/U7</f>
        <v>#DIV/0!</v>
      </c>
    </row>
    <row r="8" spans="1:46" x14ac:dyDescent="0.2">
      <c r="A8" s="3"/>
      <c r="B8" s="3"/>
      <c r="C8" s="4"/>
      <c r="D8" s="4"/>
      <c r="E8" s="4"/>
      <c r="H8" s="5"/>
      <c r="I8" s="5"/>
      <c r="J8" s="5"/>
      <c r="K8" s="5"/>
      <c r="L8" s="5"/>
      <c r="M8" s="4"/>
      <c r="N8" s="4"/>
      <c r="O8" s="4"/>
      <c r="P8" s="4"/>
      <c r="Q8" s="4"/>
      <c r="R8" s="4"/>
      <c r="S8" s="4"/>
      <c r="T8" s="4"/>
      <c r="U8" s="4"/>
      <c r="V8" s="4"/>
      <c r="W8" s="4"/>
      <c r="X8" s="4"/>
      <c r="AB8" s="4"/>
      <c r="AC8" s="4"/>
      <c r="AI8" s="4"/>
      <c r="AJ8" s="4"/>
      <c r="AK8" s="4"/>
      <c r="AL8" s="4"/>
      <c r="AM8" s="4"/>
      <c r="AN8" s="4"/>
      <c r="AO8" s="4"/>
    </row>
    <row r="9" spans="1:46" x14ac:dyDescent="0.2">
      <c r="A9" s="6"/>
      <c r="B9" s="6"/>
      <c r="F9" s="2"/>
      <c r="G9" s="2"/>
      <c r="Q9" s="7"/>
      <c r="R9" s="8"/>
      <c r="U9" s="9"/>
      <c r="V9" s="10"/>
      <c r="W9" s="11"/>
      <c r="X9" s="11"/>
      <c r="Y9" s="11"/>
      <c r="Z9" s="11"/>
      <c r="AA9" s="11"/>
      <c r="AB9" s="11">
        <f>W9-Y9-Z9+AA9</f>
        <v>0</v>
      </c>
      <c r="AC9" s="11"/>
      <c r="AD9" s="2"/>
      <c r="AE9" s="2"/>
      <c r="AF9" s="2"/>
      <c r="AG9" s="2"/>
      <c r="AI9" s="11"/>
      <c r="AJ9" s="11"/>
      <c r="AK9" s="11"/>
      <c r="AL9" s="11"/>
      <c r="AM9" s="11"/>
      <c r="AN9" s="11"/>
      <c r="AO9" s="11"/>
    </row>
    <row r="10" spans="1:46" x14ac:dyDescent="0.2">
      <c r="A10" s="6"/>
      <c r="B10" s="6"/>
      <c r="Q10" s="7"/>
      <c r="R10" s="8"/>
    </row>
    <row r="11" spans="1:46" x14ac:dyDescent="0.2">
      <c r="A11" s="12" t="s">
        <v>52</v>
      </c>
      <c r="B11" s="119" t="s">
        <v>290</v>
      </c>
      <c r="C11" s="13"/>
      <c r="D11" s="13"/>
      <c r="E11" s="13"/>
      <c r="F11" s="13"/>
      <c r="G11" s="13"/>
      <c r="H11" s="2"/>
      <c r="I11" s="2"/>
      <c r="J11" s="2"/>
      <c r="K11" s="2"/>
    </row>
    <row r="12" spans="1:46" x14ac:dyDescent="0.2">
      <c r="A12" s="124" t="s">
        <v>349</v>
      </c>
      <c r="B12" s="119" t="s">
        <v>348</v>
      </c>
      <c r="C12" s="13"/>
      <c r="D12" s="13"/>
      <c r="E12" s="13"/>
      <c r="F12" s="13"/>
      <c r="G12" s="13"/>
      <c r="H12" s="2"/>
      <c r="I12" s="2"/>
      <c r="J12" s="2"/>
      <c r="K12" s="2"/>
    </row>
    <row r="13" spans="1:46" x14ac:dyDescent="0.2">
      <c r="A13" s="12" t="s">
        <v>53</v>
      </c>
      <c r="B13" s="119" t="s">
        <v>291</v>
      </c>
      <c r="C13" s="13"/>
      <c r="D13" s="13"/>
      <c r="E13" s="13"/>
      <c r="F13" s="13"/>
      <c r="G13" s="13"/>
      <c r="H13" s="2"/>
      <c r="I13" s="2"/>
      <c r="J13" s="2"/>
      <c r="K13" s="2"/>
    </row>
    <row r="14" spans="1:46" x14ac:dyDescent="0.2">
      <c r="A14" s="12" t="s">
        <v>85</v>
      </c>
      <c r="B14" t="s">
        <v>292</v>
      </c>
      <c r="C14" s="13"/>
      <c r="D14" s="13"/>
      <c r="E14" s="13"/>
      <c r="F14" s="13"/>
      <c r="G14" s="13"/>
      <c r="H14" s="2"/>
      <c r="I14" s="2"/>
      <c r="J14" s="2"/>
      <c r="K14" s="2"/>
    </row>
    <row r="15" spans="1:46" x14ac:dyDescent="0.2">
      <c r="A15" s="12" t="s">
        <v>54</v>
      </c>
      <c r="B15" t="s">
        <v>105</v>
      </c>
      <c r="C15" s="13"/>
      <c r="D15" s="13"/>
      <c r="E15" s="13"/>
      <c r="F15" s="13"/>
      <c r="G15" s="13"/>
      <c r="H15" s="2"/>
      <c r="I15" s="2"/>
      <c r="J15" s="2"/>
      <c r="K15" s="2"/>
    </row>
    <row r="16" spans="1:46" x14ac:dyDescent="0.2">
      <c r="A16" s="12" t="s">
        <v>55</v>
      </c>
      <c r="B16" s="119" t="s">
        <v>293</v>
      </c>
      <c r="C16" s="13"/>
      <c r="D16" s="13"/>
      <c r="E16" s="13"/>
      <c r="F16" s="13"/>
      <c r="G16" s="13"/>
      <c r="H16" s="2"/>
      <c r="I16" s="2"/>
      <c r="J16" s="2"/>
      <c r="K16" s="2"/>
    </row>
    <row r="17" spans="1:40" s="17" customFormat="1" x14ac:dyDescent="0.2">
      <c r="A17" s="14" t="s">
        <v>56</v>
      </c>
      <c r="B17" s="119" t="s">
        <v>294</v>
      </c>
      <c r="C17" s="13"/>
      <c r="D17" s="13"/>
      <c r="E17" s="13"/>
      <c r="F17" s="13"/>
      <c r="G17" s="13"/>
      <c r="H17" s="2"/>
      <c r="I17" s="2"/>
      <c r="J17" s="2"/>
      <c r="K17" s="2"/>
      <c r="L17"/>
      <c r="M17"/>
      <c r="N17"/>
      <c r="O17"/>
      <c r="P17"/>
      <c r="Q17"/>
      <c r="R17"/>
      <c r="S17"/>
      <c r="T17"/>
      <c r="U17"/>
      <c r="V17"/>
      <c r="W17"/>
      <c r="X17"/>
      <c r="Y17"/>
      <c r="Z17"/>
      <c r="AA17"/>
      <c r="AB17"/>
      <c r="AC17"/>
      <c r="AD17"/>
      <c r="AE17"/>
      <c r="AF17"/>
      <c r="AH17"/>
      <c r="AI17"/>
      <c r="AJ17"/>
      <c r="AK17"/>
      <c r="AL17"/>
      <c r="AM17"/>
      <c r="AN17"/>
    </row>
    <row r="18" spans="1:40" s="17" customFormat="1" x14ac:dyDescent="0.2">
      <c r="A18" s="14" t="s">
        <v>57</v>
      </c>
      <c r="B18" s="13" t="s">
        <v>106</v>
      </c>
      <c r="C18" s="15"/>
      <c r="D18" s="15"/>
      <c r="E18" s="15"/>
      <c r="F18" s="15"/>
      <c r="G18" s="15"/>
      <c r="H18" s="16"/>
      <c r="I18" s="16"/>
      <c r="J18" s="16"/>
      <c r="K18" s="16"/>
    </row>
    <row r="19" spans="1:40" s="17" customFormat="1" x14ac:dyDescent="0.2">
      <c r="A19" s="14" t="s">
        <v>58</v>
      </c>
      <c r="B19" s="26" t="s">
        <v>354</v>
      </c>
      <c r="C19" s="15"/>
      <c r="D19" s="15"/>
      <c r="E19" s="15"/>
      <c r="F19" s="15"/>
      <c r="G19" s="15"/>
      <c r="H19" s="16"/>
      <c r="I19" s="16"/>
      <c r="J19" s="16"/>
      <c r="K19" s="16"/>
    </row>
    <row r="20" spans="1:40" s="17" customFormat="1" x14ac:dyDescent="0.2">
      <c r="A20" s="14" t="s">
        <v>59</v>
      </c>
      <c r="B20" s="105" t="s">
        <v>249</v>
      </c>
      <c r="C20" s="15"/>
      <c r="D20" s="15"/>
      <c r="E20" s="15"/>
      <c r="F20" s="15"/>
      <c r="G20" s="15"/>
    </row>
    <row r="21" spans="1:40" s="17" customFormat="1" x14ac:dyDescent="0.2">
      <c r="A21" s="14" t="s">
        <v>60</v>
      </c>
      <c r="B21" s="15" t="s">
        <v>107</v>
      </c>
      <c r="C21" s="15"/>
      <c r="D21" s="15"/>
      <c r="E21" s="15"/>
      <c r="F21" s="15"/>
      <c r="G21" s="15"/>
    </row>
    <row r="22" spans="1:40" s="17" customFormat="1" x14ac:dyDescent="0.2">
      <c r="A22" s="14" t="s">
        <v>61</v>
      </c>
      <c r="B22" s="105" t="s">
        <v>295</v>
      </c>
      <c r="C22" s="15"/>
      <c r="D22" s="15"/>
      <c r="E22" s="15"/>
      <c r="F22" s="15"/>
      <c r="G22" s="15"/>
    </row>
    <row r="23" spans="1:40" s="17" customFormat="1" x14ac:dyDescent="0.2">
      <c r="A23" s="14" t="s">
        <v>62</v>
      </c>
      <c r="B23" s="15" t="s">
        <v>168</v>
      </c>
      <c r="C23" s="15"/>
      <c r="D23" s="15"/>
      <c r="E23" s="15"/>
      <c r="F23" s="15"/>
      <c r="G23" s="15"/>
    </row>
    <row r="24" spans="1:40" s="17" customFormat="1" x14ac:dyDescent="0.2">
      <c r="A24" s="14" t="s">
        <v>63</v>
      </c>
      <c r="B24" s="105" t="s">
        <v>296</v>
      </c>
      <c r="C24" s="15"/>
      <c r="D24" s="15"/>
      <c r="E24" s="15"/>
      <c r="F24" s="15"/>
      <c r="G24" s="15"/>
    </row>
    <row r="25" spans="1:40" s="17" customFormat="1" x14ac:dyDescent="0.2">
      <c r="A25" s="14" t="s">
        <v>64</v>
      </c>
      <c r="B25" s="105" t="s">
        <v>297</v>
      </c>
      <c r="C25" s="15"/>
      <c r="D25" s="15"/>
      <c r="E25" s="15"/>
      <c r="F25" s="15"/>
      <c r="G25" s="15"/>
    </row>
    <row r="26" spans="1:40" s="17" customFormat="1" x14ac:dyDescent="0.2">
      <c r="A26" s="14" t="s">
        <v>65</v>
      </c>
      <c r="B26" s="105" t="s">
        <v>288</v>
      </c>
      <c r="C26" s="15"/>
      <c r="D26" s="15"/>
      <c r="E26" s="15"/>
      <c r="F26" s="15"/>
      <c r="G26" s="15"/>
    </row>
    <row r="27" spans="1:40" s="17" customFormat="1" x14ac:dyDescent="0.2">
      <c r="A27" s="14" t="s">
        <v>67</v>
      </c>
      <c r="B27" s="105" t="s">
        <v>298</v>
      </c>
      <c r="C27" s="15"/>
      <c r="D27" s="15"/>
      <c r="E27" s="15"/>
      <c r="F27" s="15"/>
      <c r="G27" s="15"/>
    </row>
    <row r="28" spans="1:40" s="17" customFormat="1" x14ac:dyDescent="0.2">
      <c r="A28" s="14" t="s">
        <v>68</v>
      </c>
      <c r="B28" s="105" t="s">
        <v>299</v>
      </c>
      <c r="C28" s="15"/>
      <c r="D28" s="15"/>
      <c r="E28" s="15"/>
      <c r="F28" s="15"/>
      <c r="G28" s="15"/>
    </row>
    <row r="29" spans="1:40" s="17" customFormat="1" x14ac:dyDescent="0.2">
      <c r="A29" s="14" t="s">
        <v>69</v>
      </c>
      <c r="B29" s="105" t="s">
        <v>300</v>
      </c>
      <c r="C29" s="15"/>
      <c r="D29" s="15"/>
      <c r="E29" s="15"/>
      <c r="F29" s="15"/>
      <c r="G29" s="15"/>
    </row>
    <row r="30" spans="1:40" s="17" customFormat="1" x14ac:dyDescent="0.2">
      <c r="A30" s="14" t="s">
        <v>70</v>
      </c>
      <c r="B30" s="15" t="s">
        <v>108</v>
      </c>
      <c r="C30" s="15"/>
      <c r="D30" s="15"/>
      <c r="E30" s="15"/>
      <c r="F30" s="15"/>
      <c r="G30" s="15"/>
    </row>
    <row r="31" spans="1:40" s="17" customFormat="1" x14ac:dyDescent="0.2">
      <c r="A31" s="14" t="s">
        <v>71</v>
      </c>
      <c r="B31" s="15" t="s">
        <v>109</v>
      </c>
      <c r="C31" s="15"/>
      <c r="D31" s="15"/>
      <c r="E31" s="15"/>
      <c r="F31" s="15"/>
      <c r="G31" s="15"/>
    </row>
    <row r="32" spans="1:40" s="17" customFormat="1" x14ac:dyDescent="0.2">
      <c r="A32" s="14" t="s">
        <v>72</v>
      </c>
      <c r="B32" s="15" t="s">
        <v>66</v>
      </c>
      <c r="C32" s="15"/>
      <c r="D32" s="15"/>
      <c r="E32" s="15"/>
      <c r="F32" s="15"/>
      <c r="G32" s="15"/>
    </row>
    <row r="33" spans="1:40" s="17" customFormat="1" x14ac:dyDescent="0.2">
      <c r="A33" s="14" t="s">
        <v>73</v>
      </c>
      <c r="B33" s="15" t="s">
        <v>110</v>
      </c>
      <c r="C33" s="15"/>
      <c r="D33" s="15"/>
      <c r="E33" s="15"/>
      <c r="F33" s="15"/>
      <c r="G33" s="15"/>
    </row>
    <row r="34" spans="1:40" s="17" customFormat="1" x14ac:dyDescent="0.2">
      <c r="A34" s="14" t="s">
        <v>74</v>
      </c>
      <c r="B34" s="15" t="s">
        <v>114</v>
      </c>
      <c r="C34" s="15"/>
      <c r="D34" s="15"/>
      <c r="E34" s="15"/>
      <c r="F34" s="15"/>
      <c r="G34" s="15"/>
    </row>
    <row r="35" spans="1:40" s="17" customFormat="1" x14ac:dyDescent="0.2">
      <c r="A35" s="14" t="s">
        <v>75</v>
      </c>
      <c r="B35" s="15" t="s">
        <v>115</v>
      </c>
      <c r="C35" s="15"/>
      <c r="D35" s="15"/>
      <c r="E35" s="15"/>
      <c r="F35" s="15"/>
      <c r="G35" s="15"/>
    </row>
    <row r="36" spans="1:40" s="17" customFormat="1" x14ac:dyDescent="0.2">
      <c r="A36" s="14" t="s">
        <v>111</v>
      </c>
      <c r="B36" s="105" t="s">
        <v>303</v>
      </c>
      <c r="C36" s="15"/>
      <c r="D36" s="15"/>
      <c r="E36" s="15"/>
      <c r="F36" s="15"/>
      <c r="G36" s="15"/>
    </row>
    <row r="37" spans="1:40" s="17" customFormat="1" x14ac:dyDescent="0.2">
      <c r="A37" s="14" t="s">
        <v>112</v>
      </c>
      <c r="B37" s="104" t="s">
        <v>302</v>
      </c>
      <c r="C37" s="15"/>
      <c r="D37" s="15"/>
      <c r="E37" s="15"/>
      <c r="F37" s="15"/>
      <c r="G37" s="15"/>
    </row>
    <row r="38" spans="1:40" s="17" customFormat="1" x14ac:dyDescent="0.2">
      <c r="A38" s="118" t="s">
        <v>172</v>
      </c>
      <c r="B38" s="105" t="s">
        <v>261</v>
      </c>
      <c r="C38" s="15"/>
      <c r="D38" s="15"/>
      <c r="E38" s="15"/>
      <c r="F38" s="15"/>
      <c r="G38" s="15"/>
    </row>
    <row r="39" spans="1:40" s="17" customFormat="1" x14ac:dyDescent="0.2">
      <c r="A39" s="118" t="s">
        <v>173</v>
      </c>
      <c r="B39" s="104" t="s">
        <v>304</v>
      </c>
      <c r="C39" s="15"/>
      <c r="D39" s="15"/>
      <c r="E39" s="15"/>
      <c r="F39" s="15"/>
      <c r="G39" s="15"/>
    </row>
    <row r="40" spans="1:40" s="17" customFormat="1" x14ac:dyDescent="0.2">
      <c r="A40" s="118" t="s">
        <v>174</v>
      </c>
      <c r="B40" s="119" t="s">
        <v>344</v>
      </c>
    </row>
    <row r="41" spans="1:40" s="17" customFormat="1" x14ac:dyDescent="0.2">
      <c r="A41" s="118" t="s">
        <v>177</v>
      </c>
      <c r="B41" s="105" t="s">
        <v>338</v>
      </c>
      <c r="C41" s="15"/>
      <c r="D41" s="15"/>
      <c r="E41" s="15"/>
      <c r="F41" s="15"/>
      <c r="G41" s="15"/>
    </row>
    <row r="42" spans="1:40" s="17" customFormat="1" x14ac:dyDescent="0.2">
      <c r="A42" s="118" t="s">
        <v>337</v>
      </c>
      <c r="B42" s="105" t="s">
        <v>341</v>
      </c>
      <c r="C42" s="13"/>
      <c r="D42" s="13"/>
      <c r="E42" s="15"/>
      <c r="F42" s="15"/>
      <c r="G42" s="15"/>
    </row>
    <row r="43" spans="1:40" s="17" customFormat="1" x14ac:dyDescent="0.2">
      <c r="A43" s="118" t="s">
        <v>178</v>
      </c>
      <c r="B43" s="105" t="s">
        <v>339</v>
      </c>
      <c r="C43" s="15"/>
      <c r="D43" s="15"/>
      <c r="E43" s="15"/>
      <c r="F43" s="15"/>
      <c r="G43" s="15"/>
    </row>
    <row r="44" spans="1:40" x14ac:dyDescent="0.2">
      <c r="A44" s="118" t="s">
        <v>336</v>
      </c>
      <c r="B44" s="105" t="s">
        <v>342</v>
      </c>
      <c r="C44" s="15"/>
      <c r="D44" s="15"/>
      <c r="E44" s="15"/>
      <c r="F44" s="15"/>
      <c r="G44" s="15"/>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H44" s="17"/>
      <c r="AI44" s="17"/>
      <c r="AJ44" s="17"/>
      <c r="AK44" s="17"/>
      <c r="AL44" s="17"/>
      <c r="AM44" s="17"/>
      <c r="AN44" s="17"/>
    </row>
    <row r="45" spans="1:40" x14ac:dyDescent="0.2">
      <c r="A45" s="118" t="s">
        <v>179</v>
      </c>
      <c r="B45" s="105" t="s">
        <v>340</v>
      </c>
      <c r="C45" s="15"/>
      <c r="D45" s="15"/>
      <c r="E45" s="15"/>
      <c r="F45" s="15"/>
      <c r="G45" s="15"/>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H45" s="17"/>
      <c r="AI45" s="17"/>
      <c r="AJ45" s="17"/>
      <c r="AK45" s="17"/>
      <c r="AL45" s="17"/>
      <c r="AM45" s="17"/>
      <c r="AN45" s="17"/>
    </row>
    <row r="46" spans="1:40" x14ac:dyDescent="0.2">
      <c r="A46" s="118" t="s">
        <v>335</v>
      </c>
      <c r="B46" s="105" t="s">
        <v>343</v>
      </c>
    </row>
  </sheetData>
  <phoneticPr fontId="2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B18" sqref="B18"/>
    </sheetView>
  </sheetViews>
  <sheetFormatPr defaultRowHeight="12.75" x14ac:dyDescent="0.2"/>
  <cols>
    <col min="1" max="3" width="23.5703125" customWidth="1"/>
    <col min="4" max="4" width="28" customWidth="1"/>
    <col min="5" max="7" width="23.5703125" customWidth="1"/>
  </cols>
  <sheetData>
    <row r="1" spans="1:7" ht="18" x14ac:dyDescent="0.25">
      <c r="A1" s="18" t="s">
        <v>25</v>
      </c>
      <c r="B1" s="18"/>
      <c r="C1" s="18"/>
      <c r="D1" s="18"/>
    </row>
    <row r="2" spans="1:7" ht="18" x14ac:dyDescent="0.25">
      <c r="A2" s="19"/>
      <c r="B2" s="19"/>
      <c r="C2" s="19"/>
      <c r="D2" s="19"/>
    </row>
    <row r="3" spans="1:7" ht="18" x14ac:dyDescent="0.25">
      <c r="A3" s="20" t="s">
        <v>317</v>
      </c>
      <c r="B3" s="20"/>
      <c r="C3" s="20"/>
      <c r="D3" s="20"/>
    </row>
    <row r="5" spans="1:7" x14ac:dyDescent="0.2">
      <c r="A5" s="28"/>
      <c r="B5" s="28"/>
      <c r="C5" s="28"/>
      <c r="D5" s="28"/>
      <c r="E5" s="28"/>
      <c r="F5" s="28"/>
    </row>
    <row r="6" spans="1:7" ht="28.5" customHeight="1" x14ac:dyDescent="0.2">
      <c r="A6" s="29" t="s">
        <v>79</v>
      </c>
      <c r="B6" s="29" t="s">
        <v>80</v>
      </c>
      <c r="C6" s="29" t="s">
        <v>81</v>
      </c>
      <c r="D6" s="29" t="s">
        <v>102</v>
      </c>
      <c r="E6" s="29" t="s">
        <v>82</v>
      </c>
      <c r="F6" s="29" t="s">
        <v>83</v>
      </c>
      <c r="G6" s="30"/>
    </row>
    <row r="7" spans="1:7" x14ac:dyDescent="0.2">
      <c r="A7" s="23" t="s">
        <v>29</v>
      </c>
      <c r="B7" s="23" t="s">
        <v>30</v>
      </c>
      <c r="C7" s="23" t="s">
        <v>76</v>
      </c>
      <c r="D7" s="23" t="s">
        <v>31</v>
      </c>
      <c r="E7" s="23" t="s">
        <v>32</v>
      </c>
      <c r="F7" s="23" t="s">
        <v>33</v>
      </c>
    </row>
    <row r="8" spans="1:7" x14ac:dyDescent="0.2">
      <c r="C8" t="s">
        <v>84</v>
      </c>
    </row>
    <row r="10" spans="1:7" x14ac:dyDescent="0.2">
      <c r="A10" s="12" t="s">
        <v>52</v>
      </c>
      <c r="B10" s="119" t="s">
        <v>305</v>
      </c>
      <c r="C10" s="13"/>
      <c r="D10" s="13"/>
    </row>
    <row r="11" spans="1:7" x14ac:dyDescent="0.2">
      <c r="A11" s="14" t="s">
        <v>53</v>
      </c>
      <c r="B11" s="105" t="s">
        <v>306</v>
      </c>
      <c r="C11" s="15"/>
      <c r="D11" s="15"/>
    </row>
    <row r="12" spans="1:7" x14ac:dyDescent="0.2">
      <c r="A12" s="14" t="s">
        <v>85</v>
      </c>
      <c r="B12" t="s">
        <v>324</v>
      </c>
      <c r="C12" s="15"/>
      <c r="D12" s="15"/>
    </row>
    <row r="13" spans="1:7" x14ac:dyDescent="0.2">
      <c r="A13" s="14" t="s">
        <v>54</v>
      </c>
      <c r="B13" t="s">
        <v>323</v>
      </c>
      <c r="C13" s="15"/>
      <c r="D13" s="15"/>
    </row>
    <row r="14" spans="1:7" x14ac:dyDescent="0.2">
      <c r="A14" s="14" t="s">
        <v>55</v>
      </c>
      <c r="B14" s="105" t="s">
        <v>307</v>
      </c>
    </row>
    <row r="15" spans="1:7" x14ac:dyDescent="0.2">
      <c r="A15" s="14" t="s">
        <v>56</v>
      </c>
      <c r="B15" s="105" t="s">
        <v>308</v>
      </c>
      <c r="C15" s="28"/>
      <c r="D15" s="28"/>
      <c r="E15" s="28"/>
      <c r="F15" s="28"/>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election activeCell="A11" sqref="A11"/>
    </sheetView>
  </sheetViews>
  <sheetFormatPr defaultColWidth="9" defaultRowHeight="12.75" x14ac:dyDescent="0.2"/>
  <cols>
    <col min="1" max="3" width="24.85546875" style="32" customWidth="1"/>
    <col min="4" max="4" width="12.5703125" style="32" customWidth="1"/>
    <col min="5" max="16384" width="9" style="32"/>
  </cols>
  <sheetData>
    <row r="1" spans="1:4" ht="18" x14ac:dyDescent="0.25">
      <c r="A1" s="31" t="s">
        <v>25</v>
      </c>
    </row>
    <row r="2" spans="1:4" ht="18" x14ac:dyDescent="0.25">
      <c r="A2" s="33"/>
    </row>
    <row r="3" spans="1:4" ht="18" x14ac:dyDescent="0.25">
      <c r="A3" s="20" t="s">
        <v>320</v>
      </c>
    </row>
    <row r="6" spans="1:4" ht="25.5" x14ac:dyDescent="0.2">
      <c r="A6" s="34"/>
      <c r="B6" s="34" t="s">
        <v>86</v>
      </c>
      <c r="C6" s="34" t="s">
        <v>87</v>
      </c>
    </row>
    <row r="7" spans="1:4" ht="38.25" x14ac:dyDescent="0.2">
      <c r="A7" s="35" t="s">
        <v>88</v>
      </c>
      <c r="B7" s="36"/>
      <c r="C7" s="120" t="s">
        <v>309</v>
      </c>
      <c r="D7" s="41"/>
    </row>
    <row r="8" spans="1:4" ht="63.75" x14ac:dyDescent="0.2">
      <c r="A8" s="35" t="s">
        <v>89</v>
      </c>
      <c r="B8" s="36">
        <f>SUMIF('C-3 SG&amp;A listing'!C:C,"No",'C-3 SG&amp;A listing'!F:F)</f>
        <v>0</v>
      </c>
      <c r="C8" s="120" t="s">
        <v>312</v>
      </c>
    </row>
    <row r="9" spans="1:4" ht="25.5" x14ac:dyDescent="0.2">
      <c r="A9" s="35" t="s">
        <v>90</v>
      </c>
      <c r="B9" s="37" t="e">
        <f>B8/B7</f>
        <v>#DIV/0!</v>
      </c>
      <c r="C9" s="120" t="s">
        <v>310</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6"/>
  <sheetViews>
    <sheetView workbookViewId="0">
      <selection activeCell="F26" sqref="F26"/>
    </sheetView>
  </sheetViews>
  <sheetFormatPr defaultRowHeight="12.75" x14ac:dyDescent="0.2"/>
  <cols>
    <col min="1" max="1" width="13.85546875" customWidth="1"/>
    <col min="2" max="2" width="21.7109375" customWidth="1"/>
    <col min="3" max="4" width="19.42578125" customWidth="1"/>
  </cols>
  <sheetData>
    <row r="1" spans="1:4" ht="18" x14ac:dyDescent="0.25">
      <c r="A1" s="18" t="s">
        <v>25</v>
      </c>
    </row>
    <row r="2" spans="1:4" ht="18" x14ac:dyDescent="0.25">
      <c r="A2" s="1"/>
    </row>
    <row r="3" spans="1:4" ht="18" x14ac:dyDescent="0.25">
      <c r="A3" s="20" t="s">
        <v>226</v>
      </c>
    </row>
    <row r="4" spans="1:4" ht="18" x14ac:dyDescent="0.25">
      <c r="A4" s="1"/>
    </row>
    <row r="5" spans="1:4" x14ac:dyDescent="0.2">
      <c r="A5" s="133" t="s">
        <v>215</v>
      </c>
      <c r="B5" s="135" t="s">
        <v>216</v>
      </c>
      <c r="C5" s="136" t="s">
        <v>217</v>
      </c>
      <c r="D5" s="137"/>
    </row>
    <row r="6" spans="1:4" ht="24" x14ac:dyDescent="0.2">
      <c r="A6" s="134"/>
      <c r="B6" s="134"/>
      <c r="C6" s="102" t="s">
        <v>218</v>
      </c>
      <c r="D6" s="103" t="s">
        <v>219</v>
      </c>
    </row>
    <row r="7" spans="1:4" x14ac:dyDescent="0.2">
      <c r="A7" s="92" t="s">
        <v>350</v>
      </c>
      <c r="B7" s="93" t="s">
        <v>5</v>
      </c>
      <c r="C7" s="93"/>
      <c r="D7" s="94"/>
    </row>
    <row r="8" spans="1:4" x14ac:dyDescent="0.2">
      <c r="A8" s="92" t="s">
        <v>347</v>
      </c>
      <c r="B8" s="93" t="s">
        <v>346</v>
      </c>
      <c r="C8" s="93"/>
      <c r="D8" s="94"/>
    </row>
    <row r="9" spans="1:4" x14ac:dyDescent="0.2">
      <c r="A9" s="92" t="s">
        <v>30</v>
      </c>
      <c r="B9" s="93" t="s">
        <v>11</v>
      </c>
      <c r="C9" s="93"/>
      <c r="D9" s="94"/>
    </row>
    <row r="10" spans="1:4" x14ac:dyDescent="0.2">
      <c r="A10" s="92" t="s">
        <v>76</v>
      </c>
      <c r="B10" s="101" t="s">
        <v>6</v>
      </c>
      <c r="C10" s="93"/>
      <c r="D10" s="94"/>
    </row>
    <row r="11" spans="1:4" x14ac:dyDescent="0.2">
      <c r="A11" s="92" t="s">
        <v>31</v>
      </c>
      <c r="B11" s="101" t="s">
        <v>7</v>
      </c>
      <c r="C11" s="93"/>
      <c r="D11" s="94"/>
    </row>
    <row r="12" spans="1:4" x14ac:dyDescent="0.2">
      <c r="A12" s="92" t="s">
        <v>32</v>
      </c>
      <c r="B12" s="125" t="s">
        <v>12</v>
      </c>
      <c r="C12" s="93"/>
      <c r="D12" s="94"/>
    </row>
    <row r="13" spans="1:4" x14ac:dyDescent="0.2">
      <c r="A13" s="92" t="s">
        <v>32</v>
      </c>
      <c r="B13" s="125" t="s">
        <v>13</v>
      </c>
      <c r="C13" s="93"/>
      <c r="D13" s="94"/>
    </row>
    <row r="14" spans="1:4" x14ac:dyDescent="0.2">
      <c r="A14" s="92" t="s">
        <v>32</v>
      </c>
      <c r="B14" s="125" t="s">
        <v>14</v>
      </c>
      <c r="C14" s="93"/>
      <c r="D14" s="94"/>
    </row>
    <row r="15" spans="1:4" x14ac:dyDescent="0.2">
      <c r="A15" s="92" t="s">
        <v>32</v>
      </c>
      <c r="B15" s="125" t="s">
        <v>351</v>
      </c>
      <c r="C15" s="93"/>
      <c r="D15" s="94"/>
    </row>
    <row r="16" spans="1:4" x14ac:dyDescent="0.2">
      <c r="A16" s="92" t="s">
        <v>32</v>
      </c>
      <c r="B16" s="125" t="s">
        <v>352</v>
      </c>
      <c r="C16" s="93"/>
      <c r="D16" s="94"/>
    </row>
    <row r="17" spans="1:4" x14ac:dyDescent="0.2">
      <c r="A17" s="92" t="s">
        <v>32</v>
      </c>
      <c r="B17" s="125" t="s">
        <v>353</v>
      </c>
      <c r="C17" s="93"/>
      <c r="D17" s="94"/>
    </row>
    <row r="18" spans="1:4" x14ac:dyDescent="0.2">
      <c r="A18" s="92" t="s">
        <v>33</v>
      </c>
      <c r="B18" s="93" t="s">
        <v>15</v>
      </c>
      <c r="C18" s="93"/>
      <c r="D18" s="94"/>
    </row>
    <row r="19" spans="1:4" x14ac:dyDescent="0.2">
      <c r="A19" s="92" t="s">
        <v>34</v>
      </c>
      <c r="B19" s="93" t="s">
        <v>16</v>
      </c>
      <c r="C19" s="93"/>
      <c r="D19" s="94"/>
    </row>
    <row r="20" spans="1:4" x14ac:dyDescent="0.2">
      <c r="A20" s="92" t="s">
        <v>35</v>
      </c>
      <c r="B20" s="125" t="s">
        <v>26</v>
      </c>
      <c r="C20" s="93"/>
      <c r="D20" s="94"/>
    </row>
    <row r="21" spans="1:4" x14ac:dyDescent="0.2">
      <c r="A21" s="92" t="s">
        <v>36</v>
      </c>
      <c r="B21" s="93" t="s">
        <v>1</v>
      </c>
      <c r="C21" s="93"/>
      <c r="D21" s="94"/>
    </row>
    <row r="22" spans="1:4" x14ac:dyDescent="0.2">
      <c r="A22" s="92" t="s">
        <v>37</v>
      </c>
      <c r="B22" s="93" t="s">
        <v>2</v>
      </c>
      <c r="C22" s="93"/>
      <c r="D22" s="94"/>
    </row>
    <row r="23" spans="1:4" x14ac:dyDescent="0.2">
      <c r="A23" s="92" t="s">
        <v>38</v>
      </c>
      <c r="B23" s="93" t="s">
        <v>17</v>
      </c>
      <c r="C23" s="93"/>
      <c r="D23" s="94"/>
    </row>
    <row r="24" spans="1:4" x14ac:dyDescent="0.2">
      <c r="A24" s="98" t="s">
        <v>39</v>
      </c>
      <c r="B24" s="99" t="s">
        <v>0</v>
      </c>
      <c r="C24" s="99"/>
      <c r="D24" s="100"/>
    </row>
    <row r="25" spans="1:4" x14ac:dyDescent="0.2">
      <c r="A25" s="92" t="s">
        <v>40</v>
      </c>
      <c r="B25" s="93" t="s">
        <v>22</v>
      </c>
      <c r="C25" s="93"/>
      <c r="D25" s="94"/>
    </row>
    <row r="26" spans="1:4" x14ac:dyDescent="0.2">
      <c r="A26" s="92" t="s">
        <v>41</v>
      </c>
      <c r="B26" s="93" t="s">
        <v>18</v>
      </c>
      <c r="C26" s="93"/>
      <c r="D26" s="94"/>
    </row>
    <row r="27" spans="1:4" x14ac:dyDescent="0.2">
      <c r="A27" s="92" t="s">
        <v>42</v>
      </c>
      <c r="B27" s="93" t="s">
        <v>225</v>
      </c>
      <c r="C27" s="93"/>
      <c r="D27" s="94"/>
    </row>
    <row r="28" spans="1:4" x14ac:dyDescent="0.2">
      <c r="A28" s="92" t="s">
        <v>43</v>
      </c>
      <c r="B28" s="93" t="s">
        <v>19</v>
      </c>
      <c r="C28" s="93"/>
      <c r="D28" s="94"/>
    </row>
    <row r="29" spans="1:4" x14ac:dyDescent="0.2">
      <c r="A29" s="92" t="s">
        <v>45</v>
      </c>
      <c r="B29" s="93" t="s">
        <v>23</v>
      </c>
      <c r="C29" s="93"/>
      <c r="D29" s="94"/>
    </row>
    <row r="30" spans="1:4" x14ac:dyDescent="0.2">
      <c r="A30" s="92" t="s">
        <v>46</v>
      </c>
      <c r="B30" s="93" t="s">
        <v>24</v>
      </c>
      <c r="C30" s="93"/>
      <c r="D30" s="94"/>
    </row>
    <row r="31" spans="1:4" ht="25.5" x14ac:dyDescent="0.2">
      <c r="A31" s="92" t="s">
        <v>47</v>
      </c>
      <c r="B31" s="93" t="s">
        <v>101</v>
      </c>
      <c r="C31" s="93"/>
      <c r="D31" s="94"/>
    </row>
    <row r="32" spans="1:4" x14ac:dyDescent="0.2">
      <c r="A32" s="92" t="s">
        <v>48</v>
      </c>
      <c r="B32" s="93" t="s">
        <v>20</v>
      </c>
      <c r="C32" s="93"/>
      <c r="D32" s="94"/>
    </row>
    <row r="33" spans="1:4" ht="25.5" x14ac:dyDescent="0.2">
      <c r="A33" s="92" t="s">
        <v>50</v>
      </c>
      <c r="B33" s="93" t="s">
        <v>8</v>
      </c>
      <c r="C33" s="93"/>
      <c r="D33" s="94"/>
    </row>
    <row r="34" spans="1:4" ht="25.5" x14ac:dyDescent="0.2">
      <c r="A34" s="92" t="s">
        <v>51</v>
      </c>
      <c r="B34" s="93" t="s">
        <v>116</v>
      </c>
      <c r="C34" s="93"/>
      <c r="D34" s="94"/>
    </row>
    <row r="35" spans="1:4" ht="25.5" x14ac:dyDescent="0.2">
      <c r="A35" s="92" t="s">
        <v>103</v>
      </c>
      <c r="B35" s="93" t="s">
        <v>113</v>
      </c>
      <c r="C35" s="93"/>
      <c r="D35" s="94"/>
    </row>
    <row r="36" spans="1:4" ht="25.5" x14ac:dyDescent="0.2">
      <c r="A36" s="92" t="s">
        <v>104</v>
      </c>
      <c r="B36" s="93" t="s">
        <v>301</v>
      </c>
      <c r="C36" s="93"/>
      <c r="D36" s="94"/>
    </row>
    <row r="37" spans="1:4" x14ac:dyDescent="0.2">
      <c r="A37" s="92" t="s">
        <v>142</v>
      </c>
      <c r="B37" s="93" t="s">
        <v>117</v>
      </c>
      <c r="C37" s="93"/>
      <c r="D37" s="94"/>
    </row>
    <row r="38" spans="1:4" ht="38.25" x14ac:dyDescent="0.2">
      <c r="A38" s="92" t="s">
        <v>143</v>
      </c>
      <c r="B38" s="93" t="s">
        <v>78</v>
      </c>
      <c r="C38" s="93"/>
      <c r="D38" s="94"/>
    </row>
    <row r="39" spans="1:4" x14ac:dyDescent="0.2">
      <c r="B39" s="2"/>
      <c r="C39" s="2"/>
      <c r="D39" s="2"/>
    </row>
    <row r="40" spans="1:4" x14ac:dyDescent="0.2">
      <c r="A40" s="95" t="s">
        <v>220</v>
      </c>
      <c r="B40" s="2"/>
      <c r="C40" s="2"/>
      <c r="D40" s="2"/>
    </row>
    <row r="41" spans="1:4" x14ac:dyDescent="0.2">
      <c r="A41" s="96" t="s">
        <v>221</v>
      </c>
      <c r="B41" s="2"/>
      <c r="C41" s="2"/>
      <c r="D41" s="2"/>
    </row>
    <row r="42" spans="1:4" x14ac:dyDescent="0.2">
      <c r="A42" s="96" t="s">
        <v>311</v>
      </c>
      <c r="C42" s="2"/>
      <c r="D42" s="2"/>
    </row>
    <row r="43" spans="1:4" x14ac:dyDescent="0.2">
      <c r="A43" s="96" t="s">
        <v>212</v>
      </c>
    </row>
    <row r="44" spans="1:4" x14ac:dyDescent="0.2">
      <c r="A44" s="97" t="s">
        <v>222</v>
      </c>
    </row>
    <row r="45" spans="1:4" x14ac:dyDescent="0.2">
      <c r="A45" s="97" t="s">
        <v>224</v>
      </c>
    </row>
    <row r="46" spans="1:4" x14ac:dyDescent="0.2">
      <c r="A46" s="97" t="s">
        <v>223</v>
      </c>
    </row>
  </sheetData>
  <mergeCells count="3">
    <mergeCell ref="A5:A6"/>
    <mergeCell ref="B5:B6"/>
    <mergeCell ref="C5:D5"/>
  </mergeCells>
  <phoneticPr fontId="20"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election activeCell="E6" sqref="E6"/>
    </sheetView>
  </sheetViews>
  <sheetFormatPr defaultRowHeight="12.75" x14ac:dyDescent="0.2"/>
  <cols>
    <col min="1" max="1" width="46" customWidth="1"/>
    <col min="2" max="4" width="11.5703125" customWidth="1"/>
    <col min="5" max="5" width="16.28515625" bestFit="1" customWidth="1"/>
  </cols>
  <sheetData>
    <row r="1" spans="1:6" ht="18" x14ac:dyDescent="0.25">
      <c r="A1" s="18" t="s">
        <v>25</v>
      </c>
      <c r="B1" s="51"/>
      <c r="C1" s="51"/>
      <c r="D1" s="51"/>
      <c r="E1" s="51"/>
      <c r="F1" s="51"/>
    </row>
    <row r="2" spans="1:6" ht="18" x14ac:dyDescent="0.25">
      <c r="A2" s="52"/>
      <c r="B2" s="51"/>
      <c r="C2" s="51"/>
      <c r="D2" s="51"/>
      <c r="E2" s="51"/>
      <c r="F2" s="51"/>
    </row>
    <row r="3" spans="1:6" ht="18.75" thickBot="1" x14ac:dyDescent="0.3">
      <c r="A3" s="20" t="s">
        <v>193</v>
      </c>
      <c r="B3" s="51"/>
      <c r="C3" s="51"/>
      <c r="D3" s="51"/>
      <c r="E3" s="51"/>
      <c r="F3" s="51"/>
    </row>
    <row r="4" spans="1:6" ht="13.5" thickBot="1" x14ac:dyDescent="0.25">
      <c r="A4" s="53" t="s">
        <v>194</v>
      </c>
      <c r="B4" s="54" t="s">
        <v>195</v>
      </c>
      <c r="C4" s="54" t="s">
        <v>196</v>
      </c>
      <c r="D4" s="54" t="s">
        <v>197</v>
      </c>
      <c r="E4" s="55" t="s">
        <v>79</v>
      </c>
      <c r="F4" s="51"/>
    </row>
    <row r="5" spans="1:6" x14ac:dyDescent="0.2">
      <c r="A5" s="56" t="s">
        <v>198</v>
      </c>
      <c r="B5" s="57"/>
      <c r="C5" s="58"/>
      <c r="D5" s="59"/>
      <c r="E5" s="60"/>
      <c r="F5" s="51"/>
    </row>
    <row r="6" spans="1:6" x14ac:dyDescent="0.2">
      <c r="A6" s="61" t="s">
        <v>199</v>
      </c>
      <c r="B6" s="62">
        <f>B5-B7</f>
        <v>0</v>
      </c>
      <c r="C6" s="63"/>
      <c r="D6" s="59"/>
      <c r="E6" s="60"/>
      <c r="F6" s="51"/>
    </row>
    <row r="7" spans="1:6" ht="13.5" thickBot="1" x14ac:dyDescent="0.25">
      <c r="A7" s="64" t="s">
        <v>200</v>
      </c>
      <c r="B7" s="65">
        <f>B8+B9</f>
        <v>0</v>
      </c>
      <c r="C7" s="63"/>
      <c r="D7" s="59"/>
      <c r="E7" s="60"/>
      <c r="F7" s="51"/>
    </row>
    <row r="8" spans="1:6" ht="13.5" thickBot="1" x14ac:dyDescent="0.25">
      <c r="A8" s="66" t="s">
        <v>201</v>
      </c>
      <c r="B8" s="67"/>
      <c r="C8" s="68"/>
      <c r="D8" s="59"/>
      <c r="E8" s="60"/>
      <c r="F8" s="51"/>
    </row>
    <row r="9" spans="1:6" x14ac:dyDescent="0.2">
      <c r="A9" s="69" t="s">
        <v>202</v>
      </c>
      <c r="B9" s="70"/>
      <c r="C9" s="71"/>
      <c r="D9" s="59"/>
      <c r="E9" s="60"/>
      <c r="F9" s="51"/>
    </row>
    <row r="10" spans="1:6" ht="13.5" thickBot="1" x14ac:dyDescent="0.25">
      <c r="A10" s="64" t="s">
        <v>199</v>
      </c>
      <c r="B10" s="72">
        <f>B9-B11</f>
        <v>0</v>
      </c>
      <c r="C10" s="73">
        <f>C11</f>
        <v>0</v>
      </c>
      <c r="D10" s="59"/>
      <c r="E10" s="60"/>
      <c r="F10" s="51"/>
    </row>
    <row r="11" spans="1:6" x14ac:dyDescent="0.2">
      <c r="A11" s="69" t="s">
        <v>203</v>
      </c>
      <c r="B11" s="74">
        <f>SUM(B12:B16)</f>
        <v>0</v>
      </c>
      <c r="C11" s="75">
        <f>C12+C13+C14+C15+C16</f>
        <v>0</v>
      </c>
      <c r="D11" s="59"/>
      <c r="E11" s="60"/>
      <c r="F11" s="51"/>
    </row>
    <row r="12" spans="1:6" x14ac:dyDescent="0.2">
      <c r="A12" s="61" t="s">
        <v>204</v>
      </c>
      <c r="B12" s="76">
        <f>B17</f>
        <v>0</v>
      </c>
      <c r="C12" s="77">
        <f>C17</f>
        <v>0</v>
      </c>
      <c r="D12" s="59"/>
      <c r="E12" s="60"/>
      <c r="F12" s="51"/>
    </row>
    <row r="13" spans="1:6" x14ac:dyDescent="0.2">
      <c r="A13" s="61" t="s">
        <v>205</v>
      </c>
      <c r="B13" s="78"/>
      <c r="C13" s="79"/>
      <c r="D13" s="59"/>
      <c r="E13" s="60"/>
      <c r="F13" s="51"/>
    </row>
    <row r="14" spans="1:6" x14ac:dyDescent="0.2">
      <c r="A14" s="61" t="s">
        <v>206</v>
      </c>
      <c r="B14" s="78"/>
      <c r="C14" s="79"/>
      <c r="D14" s="59"/>
      <c r="E14" s="60"/>
      <c r="F14" s="51"/>
    </row>
    <row r="15" spans="1:6" x14ac:dyDescent="0.2">
      <c r="A15" s="61" t="s">
        <v>207</v>
      </c>
      <c r="B15" s="78"/>
      <c r="C15" s="79"/>
      <c r="D15" s="59"/>
      <c r="E15" s="60"/>
      <c r="F15" s="51"/>
    </row>
    <row r="16" spans="1:6" ht="13.5" thickBot="1" x14ac:dyDescent="0.25">
      <c r="A16" s="64" t="s">
        <v>208</v>
      </c>
      <c r="B16" s="80"/>
      <c r="C16" s="81"/>
      <c r="D16" s="59"/>
      <c r="E16" s="60"/>
      <c r="F16" s="51"/>
    </row>
    <row r="17" spans="1:6" x14ac:dyDescent="0.2">
      <c r="A17" s="56" t="s">
        <v>209</v>
      </c>
      <c r="B17" s="82">
        <f>B18+B19</f>
        <v>0</v>
      </c>
      <c r="C17" s="83">
        <f>C18+C19</f>
        <v>0</v>
      </c>
      <c r="D17" s="59"/>
      <c r="E17" s="60"/>
      <c r="F17" s="51"/>
    </row>
    <row r="18" spans="1:6" x14ac:dyDescent="0.2">
      <c r="A18" s="61" t="s">
        <v>315</v>
      </c>
      <c r="B18" s="84"/>
      <c r="C18" s="85"/>
      <c r="D18" s="59"/>
      <c r="E18" s="60"/>
      <c r="F18" s="51"/>
    </row>
    <row r="19" spans="1:6" ht="13.5" thickBot="1" x14ac:dyDescent="0.25">
      <c r="A19" s="64" t="s">
        <v>214</v>
      </c>
      <c r="B19" s="86"/>
      <c r="C19" s="87"/>
      <c r="D19" s="88"/>
      <c r="E19" s="89"/>
      <c r="F19" s="51"/>
    </row>
    <row r="20" spans="1:6" x14ac:dyDescent="0.2">
      <c r="A20" s="51"/>
      <c r="B20" s="51"/>
      <c r="C20" s="51"/>
      <c r="D20" s="51"/>
      <c r="E20" s="51"/>
      <c r="F20" s="51"/>
    </row>
    <row r="21" spans="1:6" x14ac:dyDescent="0.2">
      <c r="A21" s="51" t="s">
        <v>210</v>
      </c>
      <c r="B21" s="51"/>
      <c r="C21" s="51"/>
      <c r="D21" s="51"/>
      <c r="E21" s="51"/>
      <c r="F21" s="51"/>
    </row>
    <row r="22" spans="1:6" x14ac:dyDescent="0.2">
      <c r="A22" s="51"/>
      <c r="B22" s="51"/>
      <c r="C22" s="51"/>
      <c r="D22" s="51"/>
      <c r="E22" s="51"/>
      <c r="F22" s="51"/>
    </row>
    <row r="23" spans="1:6" x14ac:dyDescent="0.2">
      <c r="A23" s="90" t="s">
        <v>211</v>
      </c>
      <c r="B23" s="51"/>
      <c r="C23" s="51"/>
      <c r="D23" s="51"/>
      <c r="E23" s="51"/>
      <c r="F23" s="51"/>
    </row>
    <row r="24" spans="1:6" x14ac:dyDescent="0.2">
      <c r="A24" s="121" t="s">
        <v>316</v>
      </c>
      <c r="B24" s="51"/>
      <c r="C24" s="51"/>
      <c r="D24" s="51"/>
      <c r="E24" s="51"/>
      <c r="F24" s="51"/>
    </row>
    <row r="25" spans="1:6" x14ac:dyDescent="0.2">
      <c r="A25" s="91" t="s">
        <v>314</v>
      </c>
      <c r="B25" s="51"/>
      <c r="C25" s="51"/>
      <c r="D25" s="51"/>
      <c r="E25" s="51"/>
      <c r="F25" s="51"/>
    </row>
    <row r="26" spans="1:6" x14ac:dyDescent="0.2">
      <c r="A26" s="51" t="s">
        <v>311</v>
      </c>
      <c r="B26" s="51"/>
      <c r="C26" s="51"/>
      <c r="D26" s="51"/>
      <c r="E26" s="51"/>
      <c r="F26" s="51"/>
    </row>
    <row r="27" spans="1:6" x14ac:dyDescent="0.2">
      <c r="A27" s="51" t="s">
        <v>212</v>
      </c>
      <c r="B27" s="51"/>
      <c r="C27" s="51"/>
      <c r="D27" s="51"/>
      <c r="E27" s="51"/>
      <c r="F27" s="51"/>
    </row>
    <row r="28" spans="1:6" x14ac:dyDescent="0.2">
      <c r="A28" s="51" t="s">
        <v>213</v>
      </c>
      <c r="B28" s="51"/>
      <c r="C28" s="51"/>
      <c r="D28" s="51"/>
      <c r="E28" s="51"/>
      <c r="F28" s="51"/>
    </row>
    <row r="29" spans="1:6" x14ac:dyDescent="0.2">
      <c r="A29" s="51"/>
      <c r="B29" s="51"/>
      <c r="C29" s="51"/>
      <c r="D29" s="51"/>
      <c r="E29" s="51"/>
      <c r="F29" s="51"/>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1273</Value>
      <Value>30</Value>
      <Value>964</Value>
      <Value>42</Value>
      <Value>1282</Value>
      <Value>1685</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KOREA (REPUBLIC)</TermName>
          <TermId xmlns="http://schemas.microsoft.com/office/infopath/2007/PartnerControls">0b326276-96a9-4d9f-ba9c-063576bcc904</TermId>
        </TermInfo>
        <TermInfo xmlns="http://schemas.microsoft.com/office/infopath/2007/PartnerControls">
          <TermName xmlns="http://schemas.microsoft.com/office/infopath/2007/PartnerControls">SPAIN</TermName>
          <TermId xmlns="http://schemas.microsoft.com/office/infopath/2007/PartnerControls">a8a2a95c-dfe0-4319-bc53-ed0b68149a27</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Steel Reinforcing Bar - Continuation - Infrabuild (Newcastle) - Korea, Spain (except Nervacero S.A.)_DA88743C9AB245F5A5BCCE383BC03F96</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660</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Steel Reinforcing Bar</TermName>
          <TermId xmlns="http://schemas.microsoft.com/office/infopath/2007/PartnerControls">bcd70216-1c36-475d-8aaa-d78a1045228c</TermId>
        </TermInfo>
      </Terms>
    </f06bc08df4f7480fae31bfc0219a480b>
    <ADCCRMCaseId xmlns="b48e3ffd-eb19-4da6-9c3a-2fe013753af6">DA88743C-9AB2-45F5-A5BC-CE383BC03F96</ADCCRMCas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53425-2A14-4E33-9F6F-768DB46C2BAC}">
  <ds:schemaRefs>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9415f538-06e4-4333-8d32-bf09d7b0fc67"/>
    <ds:schemaRef ds:uri="http://purl.org/dc/dcmitype/"/>
    <ds:schemaRef ds:uri="http://schemas.openxmlformats.org/package/2006/metadata/core-properties"/>
    <ds:schemaRef ds:uri="b48e3ffd-eb19-4da6-9c3a-2fe013753af6"/>
  </ds:schemaRefs>
</ds:datastoreItem>
</file>

<file path=customXml/itemProps2.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3.xml><?xml version="1.0" encoding="utf-8"?>
<ds:datastoreItem xmlns:ds="http://schemas.openxmlformats.org/officeDocument/2006/customXml" ds:itemID="{5ECB7328-DEAA-4D88-B873-5B8CEF89D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Kennedy, Cameron</cp:lastModifiedBy>
  <cp:lastPrinted>2013-07-12T06:12:20Z</cp:lastPrinted>
  <dcterms:created xsi:type="dcterms:W3CDTF">2001-06-08T01:14:27Z</dcterms:created>
  <dcterms:modified xsi:type="dcterms:W3CDTF">2024-11-27T03:06:09Z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1273;#Steel Reinforcing Bar|bcd70216-1c36-475d-8aaa-d78a1045228c</vt:lpwstr>
  </property>
  <property fmtid="{D5CDD505-2E9C-101B-9397-08002B2CF9AE}" pid="27" name="ADCSub-documentType">
    <vt:lpwstr/>
  </property>
  <property fmtid="{D5CDD505-2E9C-101B-9397-08002B2CF9AE}" pid="28" name="ADCDivisionKeywords">
    <vt:lpwstr/>
  </property>
  <property fmtid="{D5CDD505-2E9C-101B-9397-08002B2CF9AE}" pid="29" name="MediaServiceImageTags">
    <vt:lpwstr/>
  </property>
  <property fmtid="{D5CDD505-2E9C-101B-9397-08002B2CF9AE}" pid="30" name="ADCDocumentType">
    <vt:lpwstr>42;#Questionnaire|77396392-a370-441c-ad68-0ba6068a2990</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CaseType">
    <vt:lpwstr>1276;#Continuation Inquiry|74cbcd40-ded6-46ab-8f0b-4816580d8e38</vt:lpwstr>
  </property>
  <property fmtid="{D5CDD505-2E9C-101B-9397-08002B2CF9AE}" pid="34" name="ADCCountries">
    <vt:lpwstr>1685;#KOREA (REPUBLIC)|0b326276-96a9-4d9f-ba9c-063576bcc904;#964;#SPAIN|a8a2a95c-dfe0-4319-bc53-ed0b68149a27</vt:lpwstr>
  </property>
  <property fmtid="{D5CDD505-2E9C-101B-9397-08002B2CF9AE}" pid="35" name="ADCSecurityClassification">
    <vt:lpwstr>30;#OFFICIAL:Sensitive|028d2a82-9ad8-4680-8be0-bc23c353d676</vt:lpwstr>
  </property>
  <property fmtid="{D5CDD505-2E9C-101B-9397-08002B2CF9AE}" pid="36" name="ADCEntity">
    <vt:lpwstr/>
  </property>
  <property fmtid="{D5CDD505-2E9C-101B-9397-08002B2CF9AE}" pid="37" name="ADCReportType">
    <vt:lpwstr/>
  </property>
  <property fmtid="{D5CDD505-2E9C-101B-9397-08002B2CF9AE}" pid="38" name="ADCAttachment/Appendix">
    <vt:lpwstr/>
  </property>
  <property fmtid="{D5CDD505-2E9C-101B-9397-08002B2CF9AE}" pid="39" name="ADCWorkActivity">
    <vt:lpwstr/>
  </property>
  <property fmtid="{D5CDD505-2E9C-101B-9397-08002B2CF9AE}" pid="40" name="ADCYear">
    <vt:lpwstr/>
  </property>
  <property fmtid="{D5CDD505-2E9C-101B-9397-08002B2CF9AE}" pid="41" name="ADCAttachment_x002f_Appendix">
    <vt:lpwstr/>
  </property>
  <property fmtid="{D5CDD505-2E9C-101B-9397-08002B2CF9AE}" pid="42" name="ADCSub_x002d_documentType">
    <vt:lpwstr/>
  </property>
</Properties>
</file>